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SESORA DE PLANEACION\PLAN DE ACCION 2016\"/>
    </mc:Choice>
  </mc:AlternateContent>
  <bookViews>
    <workbookView xWindow="0" yWindow="0" windowWidth="28800" windowHeight="11835" activeTab="8"/>
  </bookViews>
  <sheets>
    <sheet name="Subdirección CI" sheetId="11" r:id="rId1"/>
    <sheet name="SG Inv. Salud Ocupacion" sheetId="10" r:id="rId2"/>
    <sheet name="SG Inv Informática" sheetId="9" r:id="rId3"/>
    <sheet name="SG Inv. Inmuebles  " sheetId="8" r:id="rId4"/>
    <sheet name="SG Inv Asesorias" sheetId="7" r:id="rId5"/>
    <sheet name="CEA CI" sheetId="6" r:id="rId6"/>
    <sheet name="SSA CI" sheetId="5" r:id="rId7"/>
    <sheet name="Teleco CI" sheetId="4" r:id="rId8"/>
    <sheet name="DDA CI" sheetId="3" r:id="rId9"/>
    <sheet name="DSSA CI" sheetId="2" r:id="rId10"/>
    <sheet name="Hoja1" sheetId="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8" hidden="1">'DDA CI'!$B$4:$J$161</definedName>
    <definedName name="_xlnm.Print_Area" localSheetId="8">'DDA CI'!$A$1:$J$163</definedName>
    <definedName name="_xlnm.Print_Titles" localSheetId="1">'SG Inv. Salud Ocupacion'!$4:$6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9" i="10" l="1"/>
  <c r="E105" i="10"/>
  <c r="E97" i="10"/>
  <c r="E89" i="10"/>
  <c r="E81" i="10"/>
  <c r="E73" i="10"/>
  <c r="E67" i="10"/>
  <c r="E59" i="10"/>
  <c r="E57" i="10"/>
  <c r="E49" i="10"/>
  <c r="E42" i="10"/>
  <c r="E34" i="10"/>
  <c r="E26" i="10"/>
  <c r="E19" i="10"/>
  <c r="E15" i="10"/>
  <c r="E7" i="10"/>
  <c r="E38" i="9"/>
  <c r="E36" i="9"/>
  <c r="E35" i="9"/>
  <c r="E34" i="9" s="1"/>
  <c r="E32" i="9"/>
  <c r="E58" i="9" s="1"/>
  <c r="E28" i="9"/>
  <c r="E26" i="9"/>
  <c r="E13" i="9"/>
  <c r="E11" i="9"/>
  <c r="E8" i="9"/>
  <c r="E7" i="9" s="1"/>
  <c r="E30" i="9" s="1"/>
  <c r="E11" i="7"/>
  <c r="E34" i="5"/>
  <c r="E7" i="5"/>
  <c r="E54" i="4"/>
  <c r="E52" i="4"/>
  <c r="E50" i="4"/>
  <c r="E46" i="4"/>
  <c r="E59" i="4" s="1"/>
  <c r="E34" i="4"/>
  <c r="E31" i="4"/>
  <c r="E23" i="4"/>
  <c r="E20" i="4"/>
  <c r="E17" i="4"/>
  <c r="E11" i="4"/>
  <c r="E7" i="4"/>
  <c r="E161" i="3"/>
</calcChain>
</file>

<file path=xl/comments1.xml><?xml version="1.0" encoding="utf-8"?>
<comments xmlns="http://schemas.openxmlformats.org/spreadsheetml/2006/main">
  <authors>
    <author>Cenaida Jerez Ruiz</author>
  </authors>
  <commentList>
    <comment ref="C1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 ref="C2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sharedStrings.xml><?xml version="1.0" encoding="utf-8"?>
<sst xmlns="http://schemas.openxmlformats.org/spreadsheetml/2006/main" count="1512" uniqueCount="431">
  <si>
    <t>AERONAUTICA CIVIL
Cronogramas de Inversión
Dependencia: DIRECCION DE SEGURIDAD Y SUPERVISION AEROPORTUARIA</t>
  </si>
  <si>
    <t>PROYECTO DE INVERSION</t>
  </si>
  <si>
    <t>OBJETO DEL PROCESO  (*)</t>
  </si>
  <si>
    <t>UBICACIÓN 
(sitio donde se desarrolla el gasto)</t>
  </si>
  <si>
    <t>VALOR ESITMADO DEL PROCESO (millones)</t>
  </si>
  <si>
    <t>REQUIERE TRÁMITES PRESUPUESTALES ANTE LA OAP (VIGENCIAS FUTURAS, TRASLADOS)</t>
  </si>
  <si>
    <t>SE ENCUENTRA INCLUIDO EN EL PLAN DE NAVEGACION AEREA PARA COLOMBIA</t>
  </si>
  <si>
    <t>EJECUCIÓN DEL PROCESO</t>
  </si>
  <si>
    <t>SI, NO o No Aplica</t>
  </si>
  <si>
    <t>Fecha estimada de inicio de proceso precontractual</t>
  </si>
  <si>
    <t xml:space="preserve">Fecha de Inicio </t>
  </si>
  <si>
    <t>Fecha de Finalización</t>
  </si>
  <si>
    <t>213608002 ADQUISICIÓN DE EQUIPOS DE PROTECCIÓN Y EXTINCIÓN DE INCENDIOS BÚSQUEDA Y RESCATE.</t>
  </si>
  <si>
    <t>CONTRATAR LA ADQUISICION DE MAQUINAS DE EXTINCION DE INCENDIOS (DE 1500 GL DE CAPACIDAD MIN) AEPTOS ARMENIA,TAME Y LETICIA. P.E. 1 año a partir suscripción acta inicio previo cumplimiento requisitos exigidos ejecución cto</t>
  </si>
  <si>
    <t>Armenia, Tame y Leticia</t>
  </si>
  <si>
    <t>No Aplica</t>
  </si>
  <si>
    <t>SI</t>
  </si>
  <si>
    <t xml:space="preserve">Nota: Está contratado desde el 2015 y tiene vigencia futura 2016. </t>
  </si>
  <si>
    <t xml:space="preserve">Adición Equipos, herramientas y elementos de protección personal para el SEI SAR. </t>
  </si>
  <si>
    <t>Aeropuertos a Nivel Nacional</t>
  </si>
  <si>
    <t>Febrero 22/16</t>
  </si>
  <si>
    <t>Mayo de 2016</t>
  </si>
  <si>
    <t>Octubre de 2016</t>
  </si>
  <si>
    <t>213608003 MANTENIMIENTO Y CONSERVACIÓN DE EQUIPOS DE EXTINCIÓN DE INCENDIOS Y BUSQUEDA Y RESCATE</t>
  </si>
  <si>
    <t>CONTRATAR EL MANTENIMIENTO DE MAQUINAS DE BOMBEROS GRAN CAPACIDAD. P.E. 15 meses a partir acta inicio previo cumplimiento de requisitos exigidos para la ejecucion del contrato.</t>
  </si>
  <si>
    <t>Mantenimiento preventivo y correctivo de equipos, vehículos y máquinas de intervención rápida</t>
  </si>
  <si>
    <t>213608014 MANTENIMIENTO Y CONSERVACION DE EQUIPOS DE SEGURIDAD AEROPORTUARIA.</t>
  </si>
  <si>
    <t xml:space="preserve">Mantenimiento  Preventivo y Correctivo para la operacion y funcionamiento de los  equipos de control de  accesos deteccion de incendios y sensorizacion de la malla perimetral </t>
  </si>
  <si>
    <t xml:space="preserve">Ubicados en las regionales  Atlantico, Antioquia y Meta </t>
  </si>
  <si>
    <t>No aplica</t>
  </si>
  <si>
    <t>Marzo  de 2016</t>
  </si>
  <si>
    <t>Junio de 2016</t>
  </si>
  <si>
    <t>Diciembre15 2016</t>
  </si>
  <si>
    <t>Mantenimiento corrctivo y preventivo para los equipos de Rayos X Marca L3 utilizados en los aeropuertos de: Armenia, arauca, Buenaventura, yopal, Mitu, Puerto carreño, Ibague, Neiva, Popayan, San Andres y Repuestos imprevistos en el nivel central</t>
  </si>
  <si>
    <t xml:space="preserve"> Aeropuertos de: Armenia, arauca, Buenaventura, yopal, Mitu, Puerto carreño, Ibague, Neiva, Popayan, San Andres y Repuestos imprevistos en el nivel central</t>
  </si>
  <si>
    <t>Mantenimiento corrctivo y preventivo para los equipos de Rayos X Marca Rapiscan y Arcos Detectores de Metal ubicados en los  aeropuertos de:  Arauca, , Cali, Florencia, Ibague, Ipiales,Mitu, Neiva, Pasto, Popayan, Tolu, Villavicencio, Yopal y Bogota en el CEA, CNA, NEEA, CGAC y  Repuestos imprevistos en el nivel central</t>
  </si>
  <si>
    <t>Aaeropuertos de:  Arauca, , Cali, Florencia, Ibague, Ipiales,Mitu, Neiva, Pasto, Popayan, Tolu, Villavicencio, Yopal y Bogota en el CEA, CNA, NEEA, CGAC y  Repuestos imprevistos en el nivel central</t>
  </si>
  <si>
    <t>Contratar el Mantenimiento Preventivo y correctivo  para los  Circuitos Cerrados de Television utilizados en los  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</si>
  <si>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</si>
  <si>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Contratar la prestacion del servicio del mantenimiento preventivo y correcyivo para los sistemas de identificacion de los aeropuertos de ,    Armenia, Leticia, pasto, Villavicencio, Tame E Insumos y repuestos en el Nivel central para todos los aeropuertos con suistemas de identificacion</t>
  </si>
  <si>
    <t>aeropuertos de ,    Armenia, Leticia, pasto, Villavicencio, Tame E Insumos y repuestos en el Nivel central para todos los aeropuertos con suistemas de identificacion</t>
  </si>
  <si>
    <t>213608008 ADQUISICION Y RENOVACION DE EQUIPOS Y ELEMENTOS PARA LA SEGURIDAD EN AEROPUERTOS.</t>
  </si>
  <si>
    <t>Contratar la Adquisicion  Instalacion y Puesta  en  Marcha  de Sistemas y equipos de Inspeccion  Maquinas Rayos X para euipaje de mano y Arcos detectores de Metales para los Aeropuertos de:Pitalito,Florencia, Tolu, Armenia, Ocaña, San Andres, Villa Garzon,</t>
  </si>
  <si>
    <t xml:space="preserve"> Aeropuertos de:Pitalito,Florencia, Tolu, Armenia, Ocaña, San Andres, Villa Garzon,</t>
  </si>
  <si>
    <t>Marzop 2016</t>
  </si>
  <si>
    <t>Contratar la Adquisicion  Instalacion y Puesta  en  Marcha  de Sistemas de identificacion  para los Aeropuertos de Arauca, Florencia. Ipiales,  Neiva, Popayan,Puerto asis, Yopal, san Andres,Ibage , y Direccion de Seguridad y Supervision Aeroportuaria</t>
  </si>
  <si>
    <t>Aeropuertos de Arauca, Florencia. Ipiales,  Neiva, Popayan,Puerto asis, Yopal, san Andres,Ibage , y Direccion de Seguridad y Supervision Aeroportuaria</t>
  </si>
  <si>
    <t>2136080034 ADQUISICION DE SERVICIOS DE SEGURIDAD PARA EL CONTROL Y OPERACION  DE LOS SISTEMAS DE SEGURIDAD AEROPORTUARIO Y AYUDAS A LA NAVEGACION AEREA</t>
  </si>
  <si>
    <t>PRESTACION DE LOS SERVICIOS DE SEGURIDAD  DESTINADO A LA OPERACION DE SEGURIDAD AEROPORTUARIA, PROTECCION DE PERIMETROS Y VIGILANCIA DE ESTACIONES ADMINISTRATIVAS     AERONAUTICAS EN LOS AEROPUERTOS Y AYUDAS A LA ANVEGACION AEREA DE LAS REGIONALES DE ANTIOQUIA, ATLANTICO, CUNDINAMARCA, META, NORTE DE  SANTANDER Y VALLE.</t>
  </si>
  <si>
    <t>Regionales de Antioquia, Atlantico, Cundinamarca, Meta, Norte de santander y Valle y sus aeropuertos y estaciones aeronauticas adscritos</t>
  </si>
  <si>
    <t>Dic 26 de 2016</t>
  </si>
  <si>
    <t>Nota: Las fechas  son las de inicio proceso de  tramite de VF</t>
  </si>
  <si>
    <t>213608031 ADQUISICION DE EQUIPOS Y SERVICIOS MEDICOS PARA SANIDADES AEROPORTUARIAS.</t>
  </si>
  <si>
    <t>Contratar aquisicion equipos medicos</t>
  </si>
  <si>
    <t>Ipiales</t>
  </si>
  <si>
    <t>NO</t>
  </si>
  <si>
    <t>Abril 30/16</t>
  </si>
  <si>
    <t xml:space="preserve">Gastos Operacionales Mantenimiento de Equipos y mantenimiento Ambulancas  Aeropuertros a nivel nacional </t>
  </si>
  <si>
    <t>Neiva, Ibague, Florencia, Puerto Asis, Leticia, Villavicnecio, Yopal, Arauca, Armenia, Pasto, Ipiales, Popayan Tumaco, san andres</t>
  </si>
  <si>
    <t>Marzo 1/16</t>
  </si>
  <si>
    <t>Abril 15/16</t>
  </si>
  <si>
    <t>Contratar servicios médicos y auxiliares de enfermería para las sanidades aeroportuarias de los aeropuertos operados por la U.A.E.A.C. PL 24 MESES CONTADOS DESDE EL 16 DIC/14 HASTA EL 15 DIC/16 PREVIO CUMPLI REQ EXIG EJECUCION CTO</t>
  </si>
  <si>
    <t>Julio 1 /16</t>
  </si>
  <si>
    <t>Julio 1/16</t>
  </si>
  <si>
    <t>octubre 15/16</t>
  </si>
  <si>
    <t xml:space="preserve">AERONAUTICA CIVIL
Cronogramas de Inversión
Dependencia: Dirección de Desarrollo Aeroportuario </t>
  </si>
  <si>
    <t>111608106 CONSTRUCCION DE INFRAESTRUCTURA AEROPORTUARIA A NIVEL NACIONAL</t>
  </si>
  <si>
    <t>CONSTRUCCION DE TORRES DE CONTROL</t>
  </si>
  <si>
    <t>AEROPUERTO IBAGUE</t>
  </si>
  <si>
    <t>PROYECTOS EN EJECUCION. CON VIGENCIAS FUTURAS</t>
  </si>
  <si>
    <t>AEROPUERTO EL YOPAL</t>
  </si>
  <si>
    <t>CONSTRUCCION DE TERMINALES.</t>
  </si>
  <si>
    <t>AEROPUERTO LETICIA</t>
  </si>
  <si>
    <t>AEROPUERTO PASTO</t>
  </si>
  <si>
    <t>CONSTRUCCION DE CUARTELES DE BOMBEROS</t>
  </si>
  <si>
    <t>INTERVENTORIAS</t>
  </si>
  <si>
    <t>AEROPUERTO SANTA MARTA</t>
  </si>
  <si>
    <t>AEROPUERTO AGUACHICA</t>
  </si>
  <si>
    <t>AEROPUERTO PROVIDENCIA</t>
  </si>
  <si>
    <t>AEROPUERTO CUCUTA</t>
  </si>
  <si>
    <t>AEROPUERTO BUCARAMANGA</t>
  </si>
  <si>
    <t>CONSTRUCCION DE INFRAESTRUCTURA COMPLEMENTARIA</t>
  </si>
  <si>
    <t>CONSTRUCCION DE PLATAFORMA</t>
  </si>
  <si>
    <t>CONSTRUCCION DE PISTAS</t>
  </si>
  <si>
    <t>CONSTRUCCIÓN INFRAESTRUCTURA AEROPORTUARIA.</t>
  </si>
  <si>
    <t>EJECUCIÓN, OPERACIÓN Y MANTENIMIENTO DE LAS OBRAS COMPLEMENTARIAS ASOCIADAS AL CONTRATO DE CONCESIÓN DEL AEROPUERTO INTERNACIONAL DE ALFONSO BONILLA ARAGON DE LA CIUDAD DE CALI</t>
  </si>
  <si>
    <t>AEROPUERTO CALI</t>
  </si>
  <si>
    <t>111608505 CONSTRUCION MEJORAMIENTO DE INFRAESTRUCTURA AEROPUERTO EL DORADO</t>
  </si>
  <si>
    <t>CONSTRUCCION DE INFRAESTRUCTURA AEROPORTUARIA</t>
  </si>
  <si>
    <t>AEROPUERTO ELDORADO</t>
  </si>
  <si>
    <t>PROYECTO EN EJECUCION. CON VIGENCIAS FUTURAS</t>
  </si>
  <si>
    <t>INTERVENTORIA CONSTRUCCION INFRAESTRUCTURA AEROPORTUARIA</t>
  </si>
  <si>
    <t>113608002 MEJORAMIENTO Y RECUPERACION ESTACIONES DE RADIOAYUDAS A NIVEL NACIONAL</t>
  </si>
  <si>
    <t>MEJORAMIENTO VIAS DE ACCESO ESTACIONES AERONAUTICAS.</t>
  </si>
  <si>
    <t>NIVEL CENTRAL</t>
  </si>
  <si>
    <t>MANTENIMIENTO VIVIENDA CELADOR Y SALA DE EQUIPOS</t>
  </si>
  <si>
    <t>ASIGNADO REGIONAL VALLE</t>
  </si>
  <si>
    <t>MANTENIMIENTO CASA DE PLANTA Y CUARTOS ELECTRICOS.</t>
  </si>
  <si>
    <t>MANTENIMIENTO GENERAL INFRAESTRUCTURA ESTACIONES AERONAUTICAS</t>
  </si>
  <si>
    <t>ASIGNADO REGIONAL CUNDINAMARCA</t>
  </si>
  <si>
    <t>ASIGNADO REGIONAL ANTIOQUIA</t>
  </si>
  <si>
    <t>ASIGNADO REGIONAL ATLANTICO</t>
  </si>
  <si>
    <t>ASIGNADO REGIONAL NORTE DE SANTANDER</t>
  </si>
  <si>
    <t>ASIGNADO REGIONAL META</t>
  </si>
  <si>
    <t>113608003 MANTENIMIENTO Y CONSERVACION DE LA INFRAESTRUCTURA AEROPORTUARIA.</t>
  </si>
  <si>
    <t>MANTENIMIENTO DE CERRAMIENTOS</t>
  </si>
  <si>
    <t>MANTENIMIENTO DE ZONAS DE SEGURIDAD Y CANALES</t>
  </si>
  <si>
    <t>MANTENIMIENTO DE TORRES DE CONTROL</t>
  </si>
  <si>
    <t>MANTENIMIENTO DE PISTAS.</t>
  </si>
  <si>
    <t>AEROPUERTO NUQUI</t>
  </si>
  <si>
    <t>PROYECTOS EN EJECUCION. CON VIGENCIA 2016</t>
  </si>
  <si>
    <t>AEROPUERTO SAN ANDRES ISLA</t>
  </si>
  <si>
    <t>AEROPUERTO GUAPI</t>
  </si>
  <si>
    <t>AEROPUERTO BARRANCABERMEJA</t>
  </si>
  <si>
    <t>AEROPUERTO FLANDES</t>
  </si>
  <si>
    <t>AEROPUERTO POPAYAN</t>
  </si>
  <si>
    <t>AEROPUERTO TUMACO</t>
  </si>
  <si>
    <t>AEROPUERTO PAZ DE ARIPORO</t>
  </si>
  <si>
    <t>MANTENIMIENTO DE TERMINALES.</t>
  </si>
  <si>
    <t>AEROPUERTO BUENAVENTURA</t>
  </si>
  <si>
    <t>AEROPUERTO CONDOTO</t>
  </si>
  <si>
    <t>AEROPUERTO IPIALES</t>
  </si>
  <si>
    <t>MANTENIMIENTO CUARTELES DE BOMBREROS</t>
  </si>
  <si>
    <t>INTERVENTORIAS.
Grupo 1
Grupo 2
Grupo 3</t>
  </si>
  <si>
    <t>AEROPUERTO BUCARAMANGA (G2)</t>
  </si>
  <si>
    <t>AEROPUERTO PASTO (G1)</t>
  </si>
  <si>
    <t>AEROPUERTO FLANDES (G3)</t>
  </si>
  <si>
    <t>AEROPUERTO POPAYAN (G1)</t>
  </si>
  <si>
    <t>AEROPUERTO TUMACO (G1)</t>
  </si>
  <si>
    <t>AEROPUERTO PAZ DE ARIPORO (G2)</t>
  </si>
  <si>
    <t>AEROPUERTO BUENAVENTURA (G1)</t>
  </si>
  <si>
    <t>AEROPUERTO BARRANCABERMEJA (G2)</t>
  </si>
  <si>
    <t>AEROPUERTO CONDOTO (G3)</t>
  </si>
  <si>
    <t>AEROPUERTO IPIALES (G3)</t>
  </si>
  <si>
    <t>ESTUDIOS Y DISEÑOS</t>
  </si>
  <si>
    <t>APOYAR EN MATERIA TÉCNICA, JURÍDICA, FINANCIERA Y ADMINISTRATIVA LA GERENCIA Y EJECUCIÓN DE LOS PROYECTOS DE MANTENIMIENTO.</t>
  </si>
  <si>
    <t>113608119 ADECUACION MANTENIMIENTO Y MEJORAMIENTO DE LA INFRAESTRUCTURA AMBIENTAL AEROPORTUARIA.</t>
  </si>
  <si>
    <t>MANTENIMIENTO DE SISTEMAS DE TRATAMIENTO DE AGUAS</t>
  </si>
  <si>
    <t>MANTENIMIENTO DE SISTEMAS DE MANEJO Y DISPOSICION DE RESIDUOS SOLIDOS.</t>
  </si>
  <si>
    <t>MANTENIMIENTO DE INSTALACIONES HIDRAULICAS Y SANITARIAS.</t>
  </si>
  <si>
    <t>MEJORAMIENTO DE LOS SISTEMAS DE TRATAMIENTOS DE AGUAS.</t>
  </si>
  <si>
    <t>PROGRAMAS DE CONTROL GEOTECNICO.</t>
  </si>
  <si>
    <t>PROGRAMAS DE MEJORAMIENTO PARA LA PREVENCION DEL PELIGRO AVIARIO.</t>
  </si>
  <si>
    <t>123608001 MEJORAMIENTO Y MANTENIMIENTO DE LA INFRAESTRUCTURA ADMINISTRATIVA A NIVEL NACIONAL</t>
  </si>
  <si>
    <t>MANTENIMIENTO INSTALACIONES ADMINISTRATIVAS</t>
  </si>
  <si>
    <t>INTERVENTORIAS.</t>
  </si>
  <si>
    <t>MEJORAMIENTO INSTALACIONES ADMINISTRATIVAS</t>
  </si>
  <si>
    <t>450608001 LEVANTAMIENTO DE INFORMACION PARA  ESTUDIOS PLANES Y  PROGRAMAS AMBIENTALES</t>
  </si>
  <si>
    <t>ELABORACION DE PROGRAMAS DE MONITOREO DE CALIDAD DE AGUAS, AIRE, RUIDO Y MANEJO DE RESIDUOS SOLIDOS.</t>
  </si>
  <si>
    <t>NOTA (*): SEÑALE EL OBJETO DEL PROCESO, POR EJEMPLO, ADECUACIÓN INSTALACIONES ADMINISTRATIVAS ó RENOVACIÓN DE LICENCIAS TECNOLÓGICAS ó ADQUISICÓN EQUIPO DE TIERRA PARA EL SISTEMA DE INSPECCIÓN EN VUELO</t>
  </si>
  <si>
    <t>AERONAUTICA CIVIL
Cronogramas de Inversión
Dependencia: Dirección de Telecomunicaciones y Ayudas a la Navegación Aérea</t>
  </si>
  <si>
    <t>213608001 ADQUISICION DE EQUIPOS Y SISTEMAS DE ENERGIA SOLAR Y COMERCIAL A NIVEL NACIONAL.</t>
  </si>
  <si>
    <t>ADQUISICION, INSTALACION, CALIBRACION, PRUEBA  Y PUESTA EN FUNCIONAMIENTO SISTEMAS UPS, CARGADORES DE BATERIA, RECTIFICADORES Y/O REACONDICIONAMIENTO.</t>
  </si>
  <si>
    <t>AEROPUERTO DE:  GUAYMARAL, SAN VICENTE DEL CAGUAN, FLORENCIARIOHACHA, VALLEDUPAR, ARMENIA, IPIALES, TUMACO, BUCARAMANGA Y ARAUCA</t>
  </si>
  <si>
    <t>EN EJECUCION</t>
  </si>
  <si>
    <t>ADQUISICION, INSTALACION, CALIBRACION,  PRUEBA Y PUESTA EN FUNCIONAMIENTO DE GRUPOS ELECTROGENOS Y COMPLEMENTARIOS (INCLUYE OBRAS CIVILES) NIVEL NACIONAL.</t>
  </si>
  <si>
    <t>ESTACIONES TUBARA Y CERRO MACO Y AEROPUERTO DE ARAUCA</t>
  </si>
  <si>
    <t>Marzo 1 de 2016</t>
  </si>
  <si>
    <t>Junio 3 de 2016</t>
  </si>
  <si>
    <t>Noviembre 2 de 2016</t>
  </si>
  <si>
    <t>ADQUISICION, INSTALACION, CALIBRACION, PRUEBA Y PUESTA EN FUNCIONAMIENTO DE EQUIPOS Y SUBESTACIONES ELECTRICAS Y COMPLEMENTARIOS.</t>
  </si>
  <si>
    <t>AEROPUERTOS DE BARRANQUILLA Y SAN ANDRES ISLAS</t>
  </si>
  <si>
    <t>Mayo 31 de 2016</t>
  </si>
  <si>
    <t>Septiembre 30 de 2016</t>
  </si>
  <si>
    <t>Marzo 29 de 2017</t>
  </si>
  <si>
    <t>213608004 ADQUISICION SERVICIO RED INTEGRADA DE MICROONDAS, CANALES TELEFONICOS Y TELEGRAFICOS NIVEL NACIONAL.</t>
  </si>
  <si>
    <t>PRESTACION DEL SERVICIO DE COMUNICACIONES POR MICROONDAS, FIBRA OPTICA O SATELITES A NIVEL NACIONAL E INTERNACIONAL.</t>
  </si>
  <si>
    <t>NIVEL CENTRAL Y AEROPUERTO DE SAN ANDRES ISLAS</t>
  </si>
  <si>
    <t>Diciembre 31 de 2016</t>
  </si>
  <si>
    <t>SERVICIO DE CANALES TELEFONICOS Y TELEGRAFICOS NACIONALES E INTERNACIONALES.</t>
  </si>
  <si>
    <t>Febrero 15 de 2016</t>
  </si>
  <si>
    <t>Febrero 29 de 2016</t>
  </si>
  <si>
    <t>ADQUIRIR EL SERVICIO DE ASISTENCIA DURANTE EL PROCESO DE ADQUISICION, INSTALACION Y PUESTA EN FUNCIONAMIENTO Y GESTION DE UNA RED (DIG) DIGITAL EN SURAMERICA</t>
  </si>
  <si>
    <t>NO APLICA</t>
  </si>
  <si>
    <t>PAGO MINISTERIO DE COMUNICACIONES</t>
  </si>
  <si>
    <t>ARRENDAMIENTO DE ESPACIO PARA ALOJAMIENTO DE EQUIPOS Y SUMINISTRO DE ENERGIA.</t>
  </si>
  <si>
    <t>213608005 ADQUISICION DE EQUIPOS Y SISTEMAS PARA LA RED METEOROLOGICA AERONAUTICA.</t>
  </si>
  <si>
    <t>ADQUISICIÓN EQUIPOS, SOFTWARE Y DEMÁS ELEMENTOS PARA LA INTEGRACIÓN DE LAS ESTACIONES METEOROLÓGICAS (EMAS) A NIVEL NACIONAL</t>
  </si>
  <si>
    <t>01 Julio de 2016</t>
  </si>
  <si>
    <t>15 septiembre de 2016</t>
  </si>
  <si>
    <t>15 septiembre de 2017</t>
  </si>
  <si>
    <t>ADQUISICIÓN, INSTALACIÓN Y PUESTA EN FUNCIONAMIENTO DE RADAR METEOROLÓGICO.</t>
  </si>
  <si>
    <t>15 marzo de 2017</t>
  </si>
  <si>
    <t>213608006 ADQUISICION DE EQUIPOS PARA REDES DE TELECOMUNICACIONES.</t>
  </si>
  <si>
    <t>ADQUISICION DE EQUIPOS PARA COMUNICACIONES DE VOZ Y DATOS A NIVEL NACIONAL. PL 14 meses a partir acta inicio previo cumplimiento requisitos exigidos para ejecución contrato</t>
  </si>
  <si>
    <t>30 de abril de 2016</t>
  </si>
  <si>
    <t>julio 01 de 2016</t>
  </si>
  <si>
    <t>Noviembre 30 de 2016</t>
  </si>
  <si>
    <t>ADQUISICION, INSTALACION, CALIBRACIÓN, PRUEBAS Y PUESTA EN SERVICIO DE EQUIPOS PARA AMPLIAR LOS SISTEMAS VHF ER (ALCANCE EXTENDIDO) PARA CONTROL TERMINAL AEREA.</t>
  </si>
  <si>
    <t>01 de julio de 2016</t>
  </si>
  <si>
    <t>213608007 MANTENIMIENTO Y CONSERVACION DE EQUIPOS Y SISTEMAS AEROPORTUARIOS A NIVEL NACIONAL.</t>
  </si>
  <si>
    <t>MANTENIMIENTO PREVENTIVO Y CORRECTIVO DE ASCENSORES TORRES DE CONTROL Y MINUSVALIDO.</t>
  </si>
  <si>
    <t>Marzo 15 de 2016</t>
  </si>
  <si>
    <t>Abril 15 de 2016</t>
  </si>
  <si>
    <t>Julio de 2016</t>
  </si>
  <si>
    <t>MANTENIMIENTO PREVENTIVO Y CORRECTIVO DE EQUIPOS PARA LOS SISTEMAS AEROPORTUARIOS.</t>
  </si>
  <si>
    <t>Diciembre de 2016</t>
  </si>
  <si>
    <t>BOMBILLERIA AREAS PUBLICAS AEROPUERTO ASOCIADOS CON LA OPERACION AEREA.</t>
  </si>
  <si>
    <t>Abril 1 de 2016</t>
  </si>
  <si>
    <t>Junio 7 de 2016</t>
  </si>
  <si>
    <t>Septiembre 6 de 2016</t>
  </si>
  <si>
    <t>REPUESTOS PARA EL MANTENIMIENTO MECANICO (MONTA-CARGAS, BANDAS DE EQUIPAJES, MONOPLANARES, MESA DE AFORO, BOMBAS SUMERGIBLES, BOMBAS DE GASOLINA, ETC.)</t>
  </si>
  <si>
    <t>GASTOS OPERATIVOS.</t>
  </si>
  <si>
    <t>ADQUISICION DE HERRAMIENTAS, ELEMENTOS Y MATERIALES PARA MANTENIMIENTO DE EQUIPOS Y SISTEMAS MECANICOS.</t>
  </si>
  <si>
    <t>ADQUISICION DE HERRAMIENTAS, ELEMENTOS FUNGIBLES, ACCESORIOS Y MATERIALES PARA EL MANTENIMIENTO DE EQUIPOS Y SISTEMAS ELECTRICOS.</t>
  </si>
  <si>
    <t>213608009 AMPLIACION RED DE RADARES A NIVEL NACIONAL</t>
  </si>
  <si>
    <t>ADQUISICION, ACTUALIZACION, INSTALACION Y PUESTA EN FUNCIONAMIENTO DE SISTEMAS VIGILANCIA AERONAUTICA</t>
  </si>
  <si>
    <t>ESTACION CARIMAGUA</t>
  </si>
  <si>
    <t>ADQUISICIÓN, INSTALACIÓN Y PUESTA EN SERVICIO SISTEMAS DE MULTILATERACIÓN  Y ADS( VIGILANCIA DEPENDIENTE AUTOMÁTICA)</t>
  </si>
  <si>
    <t>AEROPUERTOS DE MEDELLIN Y CUCUTA</t>
  </si>
  <si>
    <t>213608010 MANTENIMIENTO Y CONSERVACION DEL SISTEMA DE TELECOMUNICACIONES Y AYUDAS A LA NAVEGACION AEREA A NIVEL NACIONAL</t>
  </si>
  <si>
    <t>MANTENIMIENTO, CONSERVACION Y ACTUALIZACION DE LOS SISTEMAS DE RADAR.</t>
  </si>
  <si>
    <t>NIVEL CENTRAL Y ASIGNADO REGIONAL ATLANTICO</t>
  </si>
  <si>
    <t>MANTENIMIENTO, CONSERVACION Y ACTUALIZACION DE LOS SISTEMAS DE COMUNICACIONES.</t>
  </si>
  <si>
    <t>MANTENIMIENTO, CONSERVACION Y ACTUALIZACION DE LOS SISTEMAS DE RADIOAYUDAS.</t>
  </si>
  <si>
    <t>MANTENIMIENTO, CONSERVACION Y ACTUALIZACION DE LOS SISTEMAS DE ENERGIA Y SISTEMAS COMPLEMENTARIOS.</t>
  </si>
  <si>
    <t>MANTENIMIENTO DE VEHICULO.</t>
  </si>
  <si>
    <t>mayo30 de 2016</t>
  </si>
  <si>
    <t>agosto 30 de 2016</t>
  </si>
  <si>
    <t>ADQUISICION DE COMBUSTIBLE.</t>
  </si>
  <si>
    <t>NIVEL CENTRAL, 
CGAC
ESTACIONES ARARACUARA Y CARIMAGUA, ASIGNADOS REGIONALES:  ATLANTICO, VALLE, NORTE DE SANTANDER, META</t>
  </si>
  <si>
    <t>Febrero 05 de 2016</t>
  </si>
  <si>
    <t xml:space="preserve">Marzo 03 de </t>
  </si>
  <si>
    <t>Diciembre 31 de 2016 o agotar presupuesto lo que primero ocurra</t>
  </si>
  <si>
    <t>GASTOS DE TRANSPORTE DE EQUIPOS, REPUESTOS, ACCESORIOS  Y PERSONAL, NECESARIOS PARA REALIZAR LABORES DE MANTENIMIENTO Y/O INSTALACION DE SISTEMAS DE TELECOMUNICACIONES Y AYUDAS A LA NAVEGACION AEREA.</t>
  </si>
  <si>
    <t>ADQUISICION ELEMENTOS DE CONSUMO PARA IMPRESIÓN EN SISTEMAS F.D.P. Y TERMINALES I.A.T.</t>
  </si>
  <si>
    <t>febrero 05 de 2016</t>
  </si>
  <si>
    <t>mensualmente</t>
  </si>
  <si>
    <t>ADQUISICION E INSTALACION DE REPUESTO PARA EL MANTENIMIENTO DE LOS SISTEMAS DE TELECOMUNICACIONES Y COMPLEMENTARIOS.</t>
  </si>
  <si>
    <t>Marzo 30 de 2016</t>
  </si>
  <si>
    <t>Junio 30 de 2016</t>
  </si>
  <si>
    <t>MANTENIMIENTO, CONSERVACIÓN Y ACTUALIZACIÓN DE LOS SISTEMAS DE METEOROLOGÍA</t>
  </si>
  <si>
    <t>Marzo 30 de 2017</t>
  </si>
  <si>
    <t>Junio 30 de 2017</t>
  </si>
  <si>
    <t>Septiembre 30 de 2017</t>
  </si>
  <si>
    <t>DESMONTE, TRASLADO, INSTALACIÓN, PRUEBA Y PUESTA EN FUNCIONAMIENTO PARA EQUIPOS DE COMUNICACIONES, VIGILANCIA AERONÁUTICA, RADIOAYUDAS, METEOROLOGÍA Y AYUDAS VISUALES/ ENERGÍA.</t>
  </si>
  <si>
    <t>213608011 ADQUISICION DE EQUIPOS DEL PLAN NACIONAL DE AERONAVEGACION A NIVEL NACIONAL.</t>
  </si>
  <si>
    <t xml:space="preserve">SISTEMA ILS BARRANQUILLA </t>
  </si>
  <si>
    <t xml:space="preserve">AEROPUERTOS DE BARRANQUILLA </t>
  </si>
  <si>
    <t>Junio 15 de 2016</t>
  </si>
  <si>
    <t>Diciembre 15 de 2016</t>
  </si>
  <si>
    <t>ADQUISICION, INSTALACION Y PUESTA EN SERVICIO DE UN GLIDE -SLOPE/ILS AEROPUERTO DE PASTO
ADQUISICION, INSTALACION Y PUESTA EN SERVICIO DE UN DVOR/DME. AEROPUERTO LOS CEDROS</t>
  </si>
  <si>
    <t>AEROPUERTO DE PASTO
AEROPUERTO CAREPA (CEDROS)</t>
  </si>
  <si>
    <t>Agosto 1 de 2016</t>
  </si>
  <si>
    <t>Noviembre 15 de 2016</t>
  </si>
  <si>
    <t>Septiembre 15 de 2017</t>
  </si>
  <si>
    <t>ADQUISICION, INSTALACION Y PUESTA EN SERVICIO DE UN DVOR/DME.</t>
  </si>
  <si>
    <t>PUERTO INIRIDA</t>
  </si>
  <si>
    <t>Diciembre 29 de 2016</t>
  </si>
  <si>
    <t>213608012 ADQUISICION EQUIPOS Y REPUESTOS PARA SISTEMAS AEROPORTUARIOS NIVEL NACIONAL.</t>
  </si>
  <si>
    <t>ADQUISICION, INSTALACION, CALIBRACION, PRUEBA  Y PUESTA EN SERVICIO DE SISTEMAS DE ILUMINACION.</t>
  </si>
  <si>
    <t>AEROPUERTO DE RIONEGRO</t>
  </si>
  <si>
    <t>Junio 21 de 2016</t>
  </si>
  <si>
    <t>Septiembre 20 de 2017</t>
  </si>
  <si>
    <t>213608015 REPOSICION Y MANTENIMIENTO PARQUE AUTOMOTOR PARA LA OPERACION DE LA INFRAESTRUCTURA AERONAUTICA Y AEROPORTUARIA.</t>
  </si>
  <si>
    <t>REPOSICION PARQUE AUTOMOTOR PARA LA OPERACION AERONAUTICA Y AEROPORTUARIA.</t>
  </si>
  <si>
    <t>NIVEL CENTRAL Y AEROPUERTOS DE CUCUTA Y VILLAVICENCIO</t>
  </si>
  <si>
    <t>213608016 ADQUISICION EQUIPOS Y SISTEMAS AERONAUTICOS Y AEROPORTUARIOS AEROPUERTO EL DORADO</t>
  </si>
  <si>
    <t>ADQUI, INSTAL Y PUESTA FUNC SISTEMAS EQUIPOS COMUNICACIONES (SALA TECNICA ESPECIALIZADA -NOC-, AIM, AMHS, PLANTAS TELEFONICAS ATC VOZ SOBRE IP Y ATS), AEPTO DORADO PL 14 M partir acta inicio previo cumplimiento requisitos exigidos ejec cto</t>
  </si>
  <si>
    <t>Marzo de 2016</t>
  </si>
  <si>
    <t>ADQUI, INSTAL, AUTOMATIZACION Y PUESTA FUNC SISTEMAS DE CONTROL Y MONITOREO DE LA ILUMINACION CATEGOTIA 3, PARA EL AEROPUERTO ELDORADO DE BOGOTA PL 18 meses a partir acta inicio previo cumplimiento requisitos exigidos para ejecución contrato</t>
  </si>
  <si>
    <t>CENTRO SITUACIONAL DE GESTION DE CRISIS PARA LA SEGURIDAD DE LA AVIACION CIVIL</t>
  </si>
  <si>
    <t>Noviembre de 2016</t>
  </si>
  <si>
    <t>TOTAL</t>
  </si>
  <si>
    <t>AERONAUTICA CIVIL
Cronogramas de Inversión
Dependencia: Secretaria de Seguridad Aérea</t>
  </si>
  <si>
    <t>510608017 CONTROL OPERACIONAL PARA GARANTIZAR LA SEGURIDAD AÉREA</t>
  </si>
  <si>
    <t>PAGO CONTRIBUCIÓN DE COSTOS COMPARTIDOS AL PROYECTO REGIONAL OACI RLA/99/901- SISTEMA REGIONAL DE COOPERACIÓN PARA LA VIGILANCIA DE LA SEGURIDAD OPERACIONAL.
SERVICIOS DE COOPERACION ECONOMICA</t>
  </si>
  <si>
    <t>CERTIFICACIÓN AEROMÉDICA ESPECIAL DEL PERSONAL AERONÁUTICO: CONTROLADORES DE TRÁNSITO AÉREO, BOMBEROS AERONÁUTICOS Y OPERADORES DE ESTACIONES AERONÁUTICAS, A NIVEL CENTRAL</t>
  </si>
  <si>
    <t>REGIONAL ANTIOQUIA</t>
  </si>
  <si>
    <t>REGIONAL ATLANTICO</t>
  </si>
  <si>
    <t>REGIONAL VALLE</t>
  </si>
  <si>
    <t>REGIONAL SANTANDER</t>
  </si>
  <si>
    <t>REGIONAL META</t>
  </si>
  <si>
    <t>ELABORAR DOCUMENTOS, PLEGABLES Y AFICHES PARA PREVENCIÓN DE ACCIDENTES</t>
  </si>
  <si>
    <t>PUBLICACIONES INFORMACION TECNICA  PARA VIGILANCIA  E INSPECCION OPERACIONAL y SMS</t>
  </si>
  <si>
    <t>ADQUISICION DE PLASTICOS DE IDENTIFICACION CON SEGURIDAD PERSONALIZADOS PREIMPRESOS E INSUMOS PARA EXPEDIR Y ELABORAR LICENCIAS TÉCNICAS</t>
  </si>
  <si>
    <t xml:space="preserve">COMBUSTIBLE Y LUBRICANTES PARA VEHÍCULOS UTILIZADOS EN CONTROL OPERACIONAL EN RAMPA, PLATAFORMA E INVESTIGACION DE ACCIDENTES Y/O INCIDENTES.NIVEL CENTRAL
</t>
  </si>
  <si>
    <t>31/012/16</t>
  </si>
  <si>
    <t>MANTENIMIENTO DE VEHICULOS PARA LA INSPECCION Y CONTROL OPERACIONAL. NIVEL CENTRAL</t>
  </si>
  <si>
    <t>ADQ. DE PRUEBAS PARA LA DETECC. DE SUSTANCIAS PSICOACTIVAS EN EL PERSONAL TEC. AERONAUTICO - PROGRAMA DE ALCOHOL Y DROGAS -</t>
  </si>
  <si>
    <t>PRUEBAS PSICOTÉCNICAS.</t>
  </si>
  <si>
    <t>CALIBRACION DE EQUIPOS DE APOYO PARA EL CONTROL OPERACIONAL</t>
  </si>
  <si>
    <t>CALIBRACION BASCULA PESAJE AERONAVES</t>
  </si>
  <si>
    <t>SE ESPERAN INSTRUCCIONES SOBRE LA ENTREGA DE LA BASCULA POR PARTE DE OPAIN A LA AEROCIVIL PARA INICIAR CONTRATACION</t>
  </si>
  <si>
    <t>AERONAUTICA CIVIL
Cronogramas de Inversión
Dependencia: Oficina Centro de Estudios Aeronáutcios</t>
  </si>
  <si>
    <t>CAPACITACION PERSONAL TECNICO Y ADMINISTRATIVO.</t>
  </si>
  <si>
    <t>PROGRAMAS DE FORMACION, CAPACITACION, ACTUALIZACION Y ENTRENAMIENTO PARA LA SEGURIDAD AEREA Y OPERACIONAL Y PROGRAMAS DIRIGIDOS A FUNCIONARIOS DE LAS AREAS DE GESTION</t>
  </si>
  <si>
    <t>AUXILIOS DE VIAJE PARA CAPACITACION FUNCIONARIOS</t>
  </si>
  <si>
    <t>AUXILIOS DE VIAJE PARA CAPACITACIÓN DE FUNCIONARIOS</t>
  </si>
  <si>
    <t xml:space="preserve">Bogota </t>
  </si>
  <si>
    <t>PROGRAMAS DE RECONOCIMIENTO INSTITUCIONAL -PERSONERIA JURIDICA Y REGISTROS CALIFICADOS</t>
  </si>
  <si>
    <t>SERVICIOS INHERENTES AL RECONOCIMIENTO INSTITUCIONAL, PERSONERIA JURIDICA Y APROBACION DE LOS REGISTROS CALIFICADOS DE LOS PROGRAMAS</t>
  </si>
  <si>
    <t>Pago Obtencion de la Membresia como Miembro  en calidad de Asociado en el Programa Trainair Plus de OACI</t>
  </si>
  <si>
    <t>Bogota</t>
  </si>
  <si>
    <t>PROGRAMAS DE FORMACIÓN, CAPACITACIÓN, ACTUALIZACIÓN Y ENTRENAMIENTO PARA LA SEGURIDAD OPERACIONAL Y PROGRAMAS DIRIGIDOS A FUNCIONARIOS DE LA ENTIDAD</t>
  </si>
  <si>
    <t>CONTRATACION DOCENTES, ASESORES PROFESIONALES EXPERTOS ACADEMICOS Y AUXILIARES DE LABORATORIO PARA EL DESARROLLO DE PROGRAMAS ACADEMICOS</t>
  </si>
  <si>
    <t>CONTRATACIÓN DOCENTES</t>
  </si>
  <si>
    <t>si aplica en algun momento de la vigencia</t>
  </si>
  <si>
    <t>REALIZACION DE EVENTOS DE CAPACITACION, ACTUALIZACION, ENTRENAMIENTO, CURSOS, SEMINARIOS, TALLERES, CONGRESOS, FOROS Y CONFERENCIAS.</t>
  </si>
  <si>
    <t>EVENTOS DE CAPACITACIÓN, ACTUALIZACION, ENTRENAMIENTO, CURSOS, SEMINARIOS, TALLERES, CONGRESOS, FOROS Y CONFERENCIAS.</t>
  </si>
  <si>
    <t>PROGRAMAS DE BIENESTAR UNIVERSITARIO</t>
  </si>
  <si>
    <t>REALIZACION Y FINANCIACION DE ACTIVIDADES DE BIENESTAR UNIVERSITARIO (EVENTOS CULTURALES Y DEPORTIVOS)</t>
  </si>
  <si>
    <t>ACTIVIDADES DE BIENESTAR</t>
  </si>
  <si>
    <t>GASTOS OPERATIVOS</t>
  </si>
  <si>
    <t>ADQUISICION DE MATERIALES, ELEMENTOS, SUMINISTROS Y EQUIPOS PARA LA ENSEÑANZA Y LABORATORIOS</t>
  </si>
  <si>
    <t>ADQUISICIÓN DE SOFTWARE PARA CARTOGRAFIA</t>
  </si>
  <si>
    <t>ADQUISICIÓN DE 30 MICROAURICULARES CON ADAPTADOR PUSH-TO-TALK Y CONECTOR PJ7 PARA EL SIMULADOR DE ATC INDRA</t>
  </si>
  <si>
    <t>MATERIALES Y SUMINISTROS, IMPRESIÓN Y PUBLICACIONES PROPIOS DE LA ACTIVIDAD ACADEMICA</t>
  </si>
  <si>
    <t>ADQUISICIÓN LICENCIAS DE ACCESO A MOTOR DE BUSQUEDA CIENTÍFICO DE LA IEEE, SCOPUS, PROQUEST, AIAA</t>
  </si>
  <si>
    <t>Pago Adq.Membresia como miembro pleno ante la OACI -  Trainair Plus</t>
  </si>
  <si>
    <t>ADQUISICION DE DOCUMENTOS PARA ACTUALIZACION EN LA BIBLIOTECA</t>
  </si>
  <si>
    <t>AERONAUTICA CIVIL
Cronogramas de Inversión
Dependencia: Secretaría General</t>
  </si>
  <si>
    <t>510608004 ASESORIA Y SERVICIOS DE CONSULTORIA</t>
  </si>
  <si>
    <t xml:space="preserve">ASESORIAS PARA EL FORTALECIMIENTO </t>
  </si>
  <si>
    <t xml:space="preserve">NIVEL CENTRAL </t>
  </si>
  <si>
    <t>CONTRATAR LA CONSULTORIA PARA ACTUALIZ PLAN MAESTRO AEPTO JOSE M. CORDOVA DEL MUN DE RIONEGRO Y EST VIAB TEC,OPER,FINAN,PRED POL PROP SEG PISTA AER. P.E. 8 meses a partir acta inicio previo cumplimiento requisitos exigidos para ejecucion cto.</t>
  </si>
  <si>
    <t xml:space="preserve">AEROPUERTO DE RIONEGRO </t>
  </si>
  <si>
    <t>CONTRATAR ASESORIA PARA EL DESARROLLO DE UN PROGRAMA DE CARACTER  TECNICO OPERACIONAL PARA APOYAR PROCESOS QUE REFUERCEN Y GARANTICEN LA SEGURIDAD AEREA Y AEROPORTUARIA. PL  18 meses previo cumplimiento de los requisitos de perfeccionamiento y ejecucion</t>
  </si>
  <si>
    <t xml:space="preserve">AERONAUTICA CIVIL
Cronogramas de Inversión
Dependencia: Grupo de Administración de Inmuebles - Secretaría General </t>
  </si>
  <si>
    <t>112608001 ADQUISICION  TERRENOS PARA  CONTRUCCION Y  AMPLIACION DE AEROPUERTOS</t>
  </si>
  <si>
    <t>ADQUIRIR LOS LOTES QUE REQUIERA LA AEROCIVIL PARA LA AMPLIACIÓN DE SU INFRAESTRUCTURA</t>
  </si>
  <si>
    <t>AEROPUERTO DE PROVIDENCIA</t>
  </si>
  <si>
    <t>AEROPUERTO DE CARTAGENA</t>
  </si>
  <si>
    <t>AEROPUERTO DE YOPAL</t>
  </si>
  <si>
    <t>AEROPUERTO DE LETICIA</t>
  </si>
  <si>
    <t>REALIZAR LOS AVALÚOS SOBRE LOS PREDIOS QUE REQUIERA LA AEROCIVIL</t>
  </si>
  <si>
    <t xml:space="preserve">AERONAUTICA CIVIL
Cronogramas de Inversión
Dependencia: Dirección Informática </t>
  </si>
  <si>
    <t>VALOR ESTIMADO DEL PROCESO (millones)</t>
  </si>
  <si>
    <t>213608018 ADQUISICION DE SISTEMAS Y SERVICIOS INFORMATICOS PARA EL PLAN NACIONAL DE INFORMATICA.</t>
  </si>
  <si>
    <t>213608018000006 - ADQUISICION, INSTALACION Y PUESTA EN FUNCIONAMIENTO DE LICENCIAS PARA LA RED DE INFORMACION.</t>
  </si>
  <si>
    <t xml:space="preserve">Adquisición de Licencias de Software Microsoft Office 365  </t>
  </si>
  <si>
    <t>Adquisición del licenciamiento Autodesk a la última versión liberada por el fabricante. 
(DESFINANCIADO)</t>
  </si>
  <si>
    <t>Adquisición de licenciamiento de Software ArcGIS
(DESFINANCIADO)</t>
  </si>
  <si>
    <t xml:space="preserve">213608018000007 -  ADQUISICION, INSTALACION Y PUESTA EN FUNCIONAMIENTO DE UNA ESTRUCTURA DE CABLEADO LOCAL QUE SOPORTE MAYOR CAPACIDAD PARA LAS DIFERENTES AREAS DE LA ENTIDAD. </t>
  </si>
  <si>
    <t>Adquisición, instalación y puesta en funcionamiento de una estructura de cableado local que soporte mayor capacidad para las diferentes áreas de la Entidad (aeropuertos de Aguachica, Chaparral, Condoto, Nuqui, Paipa, Pitalito, Tolú y Villagarzón),
(DESFINANCIADO)</t>
  </si>
  <si>
    <t>213608018000010 - ADQUISICION, INSTALACION Y PUESTA EN FUNCIONAMIENTO DE SOLUCIONES INFORMATICAS PARA LAS AREAS ADMINISTRATIVAS, OPERATIVAS Y DE MISION DE LA ENTIDAD</t>
  </si>
  <si>
    <t>Solución de Servicios Integrados de Impresión administrada para Nivel Central y las Direcciones regionales.</t>
  </si>
  <si>
    <t>VIGENCIA FUTURA</t>
  </si>
  <si>
    <t>Migración y rediseño de los portales Internet, Intranet de la Entidad.</t>
  </si>
  <si>
    <t>Servicios de Actualización del Plan Estratégico de Tecnología de Información (PETI) vigente de la Entidad.</t>
  </si>
  <si>
    <t>Adquisición, implementación y puesta en funcionamiento del módulo de Gestión del Riesgo en apoyo al SSP – Programa de Estado de Seguridad Operacional Colombiano.
(DESFINANCIADO)</t>
  </si>
  <si>
    <t>Adquisición de servicios de análisis, diagnóstico diseño e implementación de una arquitectura empresarial en la gestión de tecnologías de la información de la Entidad
(DESFINANCIADO)</t>
  </si>
  <si>
    <t>Adquisición, implementación y puesta en funcionamiento de aplicaciones auxiliares o complementarias para apoyar los procesos no contemplados en el SIIF Nación.
(DESFINANCIADO)</t>
  </si>
  <si>
    <t>Adquisición de solución de correo electrónico certificado para dar continuidad al apoyo en el proceso de notificaciones de la Oficina de Transporte Aéreo.
(DESFINANCIADO)</t>
  </si>
  <si>
    <t>Migración de los servicios implementados en la plataforma de Google Earth Enterprise Server y Fusión a la plataforma ArcGIS
(DESFINANCIADO)</t>
  </si>
  <si>
    <t>Adquisición, instalación y puesta en funcionamiento de una solución E-Learning para el Centro de Estudios Aeronáuticos.
(DESFINANCIADO)</t>
  </si>
  <si>
    <t>Adquisición, instalación y puesta en funcionamiento de una solución de control de asistencia para Docentes y Estudiantes,  en las aulas del Centro de Estudios Aeronáuticos. 
(DESFINANCIADO)</t>
  </si>
  <si>
    <t>213608018000016 - ADQUISICION, INSTALACION Y PUESTA EN FUNCIONAMIENTO DE EQUIPOS Y SOFTWARE PARA ADMINISTRACION DE LA RED.</t>
  </si>
  <si>
    <t>Adquisición, instalación y puesta en funcionamiento de Equipos y Software para la Red de Datos
(DESFINANCIADO)</t>
  </si>
  <si>
    <t>213608018000021 - ADQUISICION E IMPLEMENTACION DE LOS SERVICIOS DE CANALES DE COMUNICACIONES PARA LOS SISTEMAS DE INFORMACIÓN.</t>
  </si>
  <si>
    <t>Adquisición e implementación de los servicios de canales de comunicaciones para los sistemas de información.  (CONTINUIDAD AL SERVICIO 2016 - 2017)</t>
  </si>
  <si>
    <t xml:space="preserve">213608018000014 - ADQUISICION, INSTALACION Y PUESTA EN FUNCIONAMIENTO DE HARDWARE Y/O SOFTWARE PARA LA SEGURIDAD INFORMATICA DE LA ENTIDAD </t>
  </si>
  <si>
    <t>Adquisición, instalación y puesta en funcionamiento de hardware y software para la seguridad informática de la Entidad  - (Análisis e Implementación SGSI Fase I - Defensa de la red de datos de la UAEAC - Fase II)
(DESFINANCIADO)</t>
  </si>
  <si>
    <t>213608019 MANTENIMIENTO Y CONSERVACION DE EQUIPOS DE COMPUTACION.</t>
  </si>
  <si>
    <t>213608019 - MANTENIMIENTO DE SERVIDORES</t>
  </si>
  <si>
    <t>Mantenimiento a servidores</t>
  </si>
  <si>
    <t>213608019000003 - MANTENIMIENTO Y CONSERVACION DE EQUIPOS MICROCOMPUTADORES E IMPRESORAS</t>
  </si>
  <si>
    <t>CONTRATAR UNA MESA DE SERVICIOS INTEGRADOS DE SOPORTE TECNICO Y MANTENIMIENTO PARA LOS EQUIPOS DE COMPUTO Y RED DE DATOS Y LA ADQUISICION DE UNA SOLUCION DE SERVICIOS INFORMATICOS INTEGRADOS DE IMPRESIÓN PARA LAS AREAS DE LA ENTIDAD.</t>
  </si>
  <si>
    <t>VIGENCIA FUTURA APROBADA</t>
  </si>
  <si>
    <t>213608019000004 - ACTUALIZACION Y SOPORTE TECNICO DEL SW PARA MANEJO DE BASE DE DATOS ORACLE</t>
  </si>
  <si>
    <t>SOPORTE TECNICO AL SOFTWARE DE BASES DE DATOS Y PRODUCTOS ORACLE.</t>
  </si>
  <si>
    <t>213608019000010 - ACTUALIZACION Y MANTENIMIENTO AL SOFTWARE DE LOS SISTEMAS DE INFORMACION DE LA ENTIDAD</t>
  </si>
  <si>
    <t>SOPORTE Y  MANTENIMIENTO  AL SOFTWARE DEL SISTEMA DE INFORMACION AERONAUTICO SIA/AIM</t>
  </si>
  <si>
    <t>MANTENIMIENTO  AL SOFTWARE DE LOS SISTEMAS MICROSOFT - SOPORTE PREMIER</t>
  </si>
  <si>
    <t>SOPORTE Y MANTENIMIENTO AL SOFTWARE DEL SISTEMA DE INFORMACION DE TESORERIA ALFA GL</t>
  </si>
  <si>
    <t>MANTENIMIENTO AL SOFTWARE DEL SISTEMA DE INFORMACION DE GESTION DOCUMENTAL  - ADI
DESFINANCIADO</t>
  </si>
  <si>
    <t xml:space="preserve">MANTENIMIENTO AL SOFTWARE DEL SISTEMA DE INFORMACION DE TALENTO HUMANO  - SITAH </t>
  </si>
  <si>
    <t>MANTENIMIENTO AL SOFTWARE DEL SISTEMA DE INFORMACION DE  PROCESOS JUDICIALES - ORION
DESFINANCIADO</t>
  </si>
  <si>
    <t>MANTENIMIENTO AL SOFTWARE DEL SISTEMA DE INFORMACION PARA ASIGNACION DE TURNOS Y MANEJO DE DIARIO DE SEÑALES - CONTROLT
DESFINANCIADO</t>
  </si>
  <si>
    <t>SOPORTE Y MANTENIMIENTO AL SISTEMA INTEGRADO DE GESTIÓN MECI Y CALIDAD
DESFINANCIADO</t>
  </si>
  <si>
    <t>SOPORTE Y MANTENIMIENTO AL SOFTWARE DEL SISTEMA DE INFORMACION ACADEMICO DEL CEA - SIA II
DESFINANCIADO</t>
  </si>
  <si>
    <t>MANTENIMIENTO AL SOFTWARE DEL SISTEMA INFORMACION PAF (JDEDWARDS).</t>
  </si>
  <si>
    <t>MANTENIMIENTO AL SOFTWARE DEL SISTEMA DE INFORMACION DE GESTION AERONAUTICA - SIGA
DESFINANCIADO</t>
  </si>
  <si>
    <t>MANTENIMIENTO AL SOFTWARE DEL  SISTEMA DE INFORMACION SETA  (Soluciones Efectivas en Trámites Aeronáuticos).
DESFINANCIADO</t>
  </si>
  <si>
    <t>MANTENIMIENTO AL SOFTWARE DEL SISTEMA DE INFORMACION SIGMA
DESFINANCIADO</t>
  </si>
  <si>
    <t>ACTUALIZACION Y MANTENIMIENTO AL SOFTWARE  DATAPROTECTOR
DESFINANCIADO</t>
  </si>
  <si>
    <t>MANTENIMIENTO  AL SOFTWARE DEL SISTEMA DE INFORMACIÓN INTELIGENTE - COGNOS 
DESFINANCIADO</t>
  </si>
  <si>
    <t>MANTENIMIENTO  Y SOPORTE TECNICO AL SOFTWARE DE GESTION DE CENTRO DE COMPUTO - BSM
DESFINANCIADO</t>
  </si>
  <si>
    <t>MANTENIMIENTO  AL SOFTWARE JBOSS QUE SOPORTA SISTEMAS DE INFORMACION DE LA ENTIDAD
DESFINANCIADO</t>
  </si>
  <si>
    <t>SOPORTE Y MANTENIMIENTO A LA PLATAFORMA VMWARE
DESFINANCIADO</t>
  </si>
  <si>
    <t>MANTENIMIENTO AL SISTEMA DE CONTROL DE ACCESO ZEBRA
DESFINANCIADO</t>
  </si>
  <si>
    <t>AERONAUTICA CIVIL
Cronogramas de Inversión
Dependencia: Dirección de Talento Humano</t>
  </si>
  <si>
    <t>320608001 APLICACIÓN DE LOS PROGRAMAS DE SALUD OCUPACIONAL</t>
  </si>
  <si>
    <t>ADQUISICION DE ELEMENTOS DE PROTECCION PERSONAL</t>
  </si>
  <si>
    <t>REGIONAL CUNDINAMARCA</t>
  </si>
  <si>
    <t>REGIONAL NORTE DE SANTANDER</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</si>
  <si>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</si>
  <si>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</si>
  <si>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</si>
  <si>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</si>
  <si>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REGIONMAL META</t>
  </si>
  <si>
    <t xml:space="preserve">CONTRATAR PROGRAMAS DE INTERVENCION EN VIGILANCIA EPIDEMIOLOGICA </t>
  </si>
  <si>
    <t xml:space="preserve"> NIVEL CENTRAL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</si>
  <si>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</si>
  <si>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</si>
  <si>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</si>
  <si>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</si>
  <si>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 xml:space="preserve">CONTRATAR ACTIVIDADES DE SEÑALIZACION Y DEMARCACION </t>
  </si>
  <si>
    <t xml:space="preserve">REGIONAL ANTIOQUIA </t>
  </si>
  <si>
    <t>EVENTOS DEPORTIVOS CON DOTACIÓN</t>
  </si>
  <si>
    <t>ASIGANDO REGIONAL ANTIOQUIA</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</si>
  <si>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</si>
  <si>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</si>
  <si>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</si>
  <si>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</si>
  <si>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</si>
  <si>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</si>
  <si>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REGIONALATLANTICO</t>
  </si>
  <si>
    <t>ASIGNADO REGINAL NORTE SANTANDER</t>
  </si>
  <si>
    <t>DOTACION CENTROS VACACIONALES</t>
  </si>
  <si>
    <t>ASIGNADO REGIONMAL CUNDINAMARCA</t>
  </si>
  <si>
    <t>PROGRAMA PARA EL DIAGNOSTICO INTERVENCION Y FORTALECIMIENTO DEL CLIMA LABORAL</t>
  </si>
  <si>
    <t xml:space="preserve">AERONAUTICA CIVIL
Cronogramas de Inversión
Dependencia: Subdirección </t>
  </si>
  <si>
    <t>PRESUPUESTO VIGENCIA 2016 $2.990.000.000; COP.</t>
  </si>
  <si>
    <t>GRUPO DE VUELOS</t>
  </si>
  <si>
    <t xml:space="preserve">Suministro de combustible y lubricanes para el equipo aéreo de la Entidad.  </t>
  </si>
  <si>
    <t>Suministro de combustible y lubricanes para el equipo aéreo de la Entidad, aeronaves Super King B200 HK 3554 G; Cessna Caravan C208 HK 3200 G y Agusta A109C HK 3661 G.</t>
  </si>
  <si>
    <t>Bogotá</t>
  </si>
  <si>
    <t>MARZO DE 2016</t>
  </si>
  <si>
    <t>MAYO 2 DE 2016</t>
  </si>
  <si>
    <t>JULIO 31 DE 2018</t>
  </si>
  <si>
    <t>Mantenimiento  de equipo aéreo.</t>
  </si>
  <si>
    <t xml:space="preserve">Mantenimiento preventivo, correctivo del equipo aéreo de la entidad aeronaves Cessna Caravan C208 HK 3200 G y Super King B200 HK 3554 G.  </t>
  </si>
  <si>
    <t>FEBRERO DE 2016</t>
  </si>
  <si>
    <t>FEBRERO 8 DE 2016</t>
  </si>
  <si>
    <t>SEPTIEMBRE 30 DE 2016</t>
  </si>
  <si>
    <r>
      <rPr>
        <b/>
        <sz val="11"/>
        <color rgb="FFFF0000"/>
        <rFont val="Calibri"/>
        <family val="2"/>
        <scheme val="minor"/>
      </rPr>
      <t>*Nota:</t>
    </r>
    <r>
      <rPr>
        <sz val="11"/>
        <color theme="1"/>
        <rFont val="Calibri"/>
        <family val="2"/>
        <scheme val="minor"/>
      </rPr>
      <t xml:space="preserve"> Se tramitara vigencia futura por valor de $530.000.000; COP, para iniciar ejecución contractual desde el 3 de octubre de 2016 al 31 de julio de 2018, con el fin de garantizar el mantenimiento al equipo aéreo en los meses de enero 2017 y 2018. </t>
    </r>
  </si>
  <si>
    <t>Mantenimiento de herramientas de equipo aéreo.</t>
  </si>
  <si>
    <t>Mantenimiento de herramienta Lektro AP 8600 perteneciente al equipo aéreo.</t>
  </si>
  <si>
    <t>FEBRERO 22 DE 2016</t>
  </si>
  <si>
    <t>JULIO 22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</si>
</sst>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240A]* #,##0.00_-;\-[$$-240A]* #,##0.00_-;_-[$$-240A]* &quot;-&quot;??_-;_-@_-"/>
    <numFmt numFmtId="165" formatCode="_(&quot;$&quot;\ * #,##0.00_);_(&quot;$&quot;\ * \(#,##0.00\);_(&quot;$&quot;\ * &quot;-&quot;??_);_(@_)"/>
    <numFmt numFmtId="166" formatCode="_(* #,##0_);_(* \(#,##0\);_(* &quot;-&quot;??_);_(@_)"/>
    <numFmt numFmtId="167" formatCode="_-&quot;$&quot;* #,##0_-;\-&quot;$&quot;* #,##0_-;_-&quot;$&quot;* &quot;-&quot;??_-;_-@_-"/>
    <numFmt numFmtId="168" formatCode="_(* #,##0.00_);_(* \(#,##0.00\);_(* &quot;-&quot;??_);_(@_)"/>
    <numFmt numFmtId="169" formatCode="#,##0;[Red]#,##0"/>
    <numFmt numFmtId="170" formatCode="&quot;$&quot;\ #,##0"/>
    <numFmt numFmtId="171" formatCode="_(&quot;$&quot;\ * #,##0_);_(&quot;$&quot;\ * \(#,##0\);_(&quot;$&quot;\ * &quot;-&quot;??_);_(@_)"/>
  </numFmts>
  <fonts count="42">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sz val="12"/>
      <color theme="1"/>
      <name val="Arial"/>
      <family val="2"/>
    </font>
    <font>
      <sz val="10"/>
      <color theme="1"/>
      <name val="Arial"/>
      <family val="2"/>
    </font>
    <font>
      <sz val="8"/>
      <name val="Arial"/>
      <family val="2"/>
    </font>
    <font>
      <b/>
      <sz val="10"/>
      <color theme="0"/>
      <name val="Arial"/>
      <family val="2"/>
    </font>
    <font>
      <sz val="10"/>
      <color theme="1"/>
      <name val="Calibri "/>
    </font>
    <font>
      <b/>
      <sz val="11"/>
      <color rgb="FFFF0000"/>
      <name val="Calibri"/>
      <family val="2"/>
      <scheme val="minor"/>
    </font>
    <font>
      <sz val="11"/>
      <name val="Calibri"/>
      <family val="2"/>
      <scheme val="minor"/>
    </font>
    <font>
      <b/>
      <sz val="8"/>
      <color theme="1"/>
      <name val="Calibri"/>
      <family val="2"/>
      <scheme val="minor"/>
    </font>
    <font>
      <sz val="9"/>
      <name val="Calibri"/>
      <family val="2"/>
      <scheme val="minor"/>
    </font>
    <font>
      <sz val="9"/>
      <name val="Arial"/>
      <family val="2"/>
    </font>
    <font>
      <b/>
      <sz val="14"/>
      <color theme="0"/>
      <name val="Arial"/>
      <family val="2"/>
    </font>
    <font>
      <b/>
      <sz val="10"/>
      <color theme="1"/>
      <name val="Calibri"/>
      <family val="2"/>
      <scheme val="minor"/>
    </font>
    <font>
      <b/>
      <sz val="9"/>
      <color theme="1"/>
      <name val="Calibri"/>
      <family val="2"/>
      <scheme val="minor"/>
    </font>
    <font>
      <sz val="8"/>
      <color theme="1"/>
      <name val="Calibri"/>
      <family val="2"/>
      <scheme val="minor"/>
    </font>
    <font>
      <b/>
      <sz val="9"/>
      <name val="Calibri"/>
      <family val="2"/>
      <scheme val="minor"/>
    </font>
    <font>
      <b/>
      <sz val="10"/>
      <name val="Calibri"/>
      <family val="2"/>
      <scheme val="minor"/>
    </font>
    <font>
      <sz val="8"/>
      <name val="Calibri"/>
      <family val="2"/>
      <scheme val="minor"/>
    </font>
    <font>
      <sz val="9"/>
      <color theme="1"/>
      <name val="Calibri"/>
      <family val="2"/>
      <scheme val="minor"/>
    </font>
    <font>
      <sz val="10"/>
      <color theme="1"/>
      <name val="Calibri"/>
      <family val="2"/>
      <scheme val="minor"/>
    </font>
    <font>
      <b/>
      <sz val="11"/>
      <name val="Calibri"/>
      <family val="2"/>
      <scheme val="minor"/>
    </font>
    <font>
      <sz val="8"/>
      <color rgb="FFFF0000"/>
      <name val="Calibri"/>
      <family val="2"/>
      <scheme val="minor"/>
    </font>
    <font>
      <b/>
      <sz val="9"/>
      <color indexed="81"/>
      <name val="Tahoma"/>
      <family val="2"/>
    </font>
    <font>
      <sz val="9"/>
      <color indexed="81"/>
      <name val="Tahoma"/>
      <family val="2"/>
    </font>
    <font>
      <b/>
      <sz val="10"/>
      <color indexed="8"/>
      <name val="Arial"/>
      <family val="2"/>
    </font>
    <font>
      <b/>
      <sz val="12"/>
      <name val="Arial"/>
      <family val="2"/>
    </font>
    <font>
      <sz val="10"/>
      <color indexed="8"/>
      <name val="Arial"/>
      <family val="2"/>
    </font>
    <font>
      <sz val="11"/>
      <name val="Arial"/>
      <family val="2"/>
    </font>
    <font>
      <sz val="11"/>
      <color theme="8" tint="-0.249977111117893"/>
      <name val="Arial"/>
      <family val="2"/>
    </font>
    <font>
      <b/>
      <sz val="11"/>
      <name val="Arial"/>
      <family val="2"/>
    </font>
    <font>
      <sz val="11"/>
      <color indexed="8"/>
      <name val="Arial"/>
      <family val="2"/>
    </font>
    <font>
      <b/>
      <sz val="10"/>
      <name val="Arial"/>
      <family val="2"/>
    </font>
    <font>
      <b/>
      <sz val="12"/>
      <color theme="1"/>
      <name val="Arial"/>
      <family val="2"/>
    </font>
    <font>
      <b/>
      <sz val="11"/>
      <color theme="8" tint="-0.249977111117893"/>
      <name val="Arial"/>
      <family val="2"/>
    </font>
    <font>
      <sz val="10"/>
      <color indexed="8"/>
      <name val="Calibri"/>
      <family val="2"/>
    </font>
    <font>
      <sz val="10"/>
      <color theme="8" tint="-0.249977111117893"/>
      <name val="Calibri"/>
      <family val="2"/>
    </font>
    <font>
      <sz val="11"/>
      <color indexed="8"/>
      <name val="Calibri"/>
      <family val="2"/>
      <scheme val="minor"/>
    </font>
    <font>
      <b/>
      <sz val="10"/>
      <color theme="1"/>
      <name val="Arial"/>
      <family val="2"/>
    </font>
    <font>
      <sz val="10"/>
      <name val="Arial"/>
      <family val="2"/>
    </font>
  </fonts>
  <fills count="6">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5" fontId="6" fillId="0" borderId="0" applyFont="0" applyFill="0" applyBorder="0" applyAlignment="0" applyProtection="0"/>
  </cellStyleXfs>
  <cellXfs count="359">
    <xf numFmtId="0" fontId="0" fillId="0" borderId="0" xfId="0"/>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7" fillId="3" borderId="5" xfId="3" applyFont="1" applyFill="1" applyBorder="1" applyAlignment="1" applyProtection="1">
      <alignment horizontal="center" vertical="center"/>
      <protection locked="0"/>
    </xf>
    <xf numFmtId="0" fontId="7" fillId="3" borderId="6" xfId="3" applyFont="1" applyFill="1" applyBorder="1" applyAlignment="1" applyProtection="1">
      <alignment horizontal="center" vertical="center"/>
      <protection locked="0"/>
    </xf>
    <xf numFmtId="0" fontId="7" fillId="3" borderId="7"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protection locked="0"/>
    </xf>
    <xf numFmtId="0" fontId="7" fillId="3" borderId="9" xfId="3" applyFont="1" applyFill="1" applyBorder="1" applyAlignment="1" applyProtection="1">
      <alignment horizontal="center" vertical="center"/>
      <protection locked="0"/>
    </xf>
    <xf numFmtId="0" fontId="7" fillId="3" borderId="10" xfId="3" applyFont="1" applyFill="1" applyBorder="1" applyAlignment="1" applyProtection="1">
      <alignment horizontal="center" vertical="center"/>
      <protection locked="0"/>
    </xf>
    <xf numFmtId="0" fontId="7" fillId="3" borderId="11"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wrapText="1"/>
    </xf>
    <xf numFmtId="0" fontId="8" fillId="0" borderId="12"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3" fontId="0" fillId="0" borderId="12" xfId="0" applyNumberFormat="1" applyBorder="1" applyAlignment="1">
      <alignment horizontal="center" vertical="center"/>
    </xf>
    <xf numFmtId="0" fontId="5" fillId="0" borderId="0" xfId="0" applyFont="1" applyAlignment="1">
      <alignment vertical="center" wrapText="1"/>
    </xf>
    <xf numFmtId="0" fontId="5" fillId="4" borderId="12" xfId="3" applyFont="1" applyFill="1" applyBorder="1" applyAlignment="1" applyProtection="1">
      <alignment horizontal="left" vertical="center" wrapText="1"/>
    </xf>
    <xf numFmtId="3" fontId="0" fillId="4" borderId="12" xfId="0" applyNumberFormat="1" applyFill="1" applyBorder="1" applyAlignment="1">
      <alignment horizontal="center" vertical="center" wrapText="1"/>
    </xf>
    <xf numFmtId="3" fontId="0" fillId="4" borderId="12" xfId="0" applyNumberFormat="1" applyFill="1" applyBorder="1" applyAlignment="1">
      <alignment horizontal="center" vertical="center"/>
    </xf>
    <xf numFmtId="0" fontId="0" fillId="4" borderId="12" xfId="0" applyFill="1" applyBorder="1" applyAlignment="1">
      <alignment horizontal="center" vertical="center"/>
    </xf>
    <xf numFmtId="0" fontId="8" fillId="0" borderId="13" xfId="3" applyFont="1" applyFill="1" applyBorder="1" applyAlignment="1" applyProtection="1">
      <alignment horizontal="center"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xf>
    <xf numFmtId="0" fontId="7" fillId="0" borderId="12" xfId="3" applyFont="1" applyFill="1" applyBorder="1" applyAlignment="1" applyProtection="1">
      <alignment horizontal="center" vertical="center"/>
      <protection locked="0"/>
    </xf>
    <xf numFmtId="0" fontId="8" fillId="0" borderId="14" xfId="3" applyFont="1" applyFill="1" applyBorder="1" applyAlignment="1" applyProtection="1">
      <alignment horizontal="center" vertical="center" wrapText="1"/>
    </xf>
    <xf numFmtId="0" fontId="0" fillId="0" borderId="0" xfId="0" applyAlignment="1">
      <alignment vertical="center"/>
    </xf>
    <xf numFmtId="0" fontId="0" fillId="0" borderId="12" xfId="0" applyBorder="1" applyAlignment="1">
      <alignment horizontal="center" vertical="center" wrapText="1"/>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vertical="center"/>
    </xf>
    <xf numFmtId="0" fontId="0" fillId="0" borderId="12" xfId="0" applyBorder="1" applyAlignment="1">
      <alignment vertical="center" wrapText="1"/>
    </xf>
    <xf numFmtId="17" fontId="0" fillId="0" borderId="12" xfId="0" applyNumberFormat="1" applyBorder="1" applyAlignment="1">
      <alignment horizontal="center" vertical="center"/>
    </xf>
    <xf numFmtId="0" fontId="0" fillId="0" borderId="12" xfId="0" applyBorder="1" applyAlignment="1">
      <alignment horizontal="justify" vertical="center"/>
    </xf>
    <xf numFmtId="17" fontId="0" fillId="0" borderId="15" xfId="0" applyNumberFormat="1" applyBorder="1" applyAlignment="1">
      <alignment vertical="justify"/>
    </xf>
    <xf numFmtId="3" fontId="0" fillId="0" borderId="0" xfId="0" applyNumberFormat="1" applyAlignment="1">
      <alignment vertical="center"/>
    </xf>
    <xf numFmtId="164" fontId="5" fillId="0" borderId="0" xfId="0" applyNumberFormat="1" applyFont="1" applyAlignment="1">
      <alignment vertical="center"/>
    </xf>
    <xf numFmtId="0" fontId="5" fillId="0" borderId="0" xfId="0" applyFont="1" applyAlignment="1">
      <alignment horizontal="center" vertical="center"/>
    </xf>
    <xf numFmtId="0" fontId="7" fillId="3" borderId="16"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164" fontId="7" fillId="3" borderId="18" xfId="3" applyNumberFormat="1"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protection locked="0"/>
    </xf>
    <xf numFmtId="0" fontId="7" fillId="3" borderId="19"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protection locked="0"/>
    </xf>
    <xf numFmtId="0" fontId="7" fillId="3" borderId="20" xfId="3" applyFont="1" applyFill="1" applyBorder="1" applyAlignment="1" applyProtection="1">
      <alignment horizontal="center" vertical="center"/>
      <protection locked="0"/>
    </xf>
    <xf numFmtId="0" fontId="7" fillId="3" borderId="21"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protection locked="0"/>
    </xf>
    <xf numFmtId="0" fontId="7" fillId="3" borderId="12"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protection locked="0"/>
    </xf>
    <xf numFmtId="0" fontId="7" fillId="3" borderId="22" xfId="3" applyFont="1" applyFill="1" applyBorder="1" applyAlignment="1" applyProtection="1">
      <alignment horizontal="center" vertical="center"/>
      <protection locked="0"/>
    </xf>
    <xf numFmtId="0" fontId="7" fillId="3" borderId="23" xfId="3" applyFont="1" applyFill="1" applyBorder="1" applyAlignment="1" applyProtection="1">
      <alignment horizontal="center" vertical="center" wrapText="1"/>
    </xf>
    <xf numFmtId="0" fontId="7" fillId="3" borderId="24" xfId="3" applyFont="1" applyFill="1" applyBorder="1" applyAlignment="1" applyProtection="1">
      <alignment horizontal="center" vertical="center"/>
      <protection locked="0"/>
    </xf>
    <xf numFmtId="0" fontId="7" fillId="3" borderId="24" xfId="3" applyFont="1" applyFill="1" applyBorder="1" applyAlignment="1" applyProtection="1">
      <alignment horizontal="center" vertical="center" wrapText="1"/>
    </xf>
    <xf numFmtId="0" fontId="7" fillId="3" borderId="24" xfId="3" applyFont="1" applyFill="1" applyBorder="1" applyAlignment="1" applyProtection="1">
      <alignment horizontal="center" vertical="center" wrapText="1"/>
      <protection locked="0"/>
    </xf>
    <xf numFmtId="0" fontId="7" fillId="3" borderId="25" xfId="3" applyFont="1" applyFill="1" applyBorder="1" applyAlignment="1" applyProtection="1">
      <alignment horizontal="center" vertical="center" wrapText="1"/>
      <protection locked="0"/>
    </xf>
    <xf numFmtId="0" fontId="0" fillId="0" borderId="26" xfId="0" applyBorder="1" applyAlignment="1">
      <alignment vertical="center"/>
    </xf>
    <xf numFmtId="0" fontId="0" fillId="0" borderId="17" xfId="0" applyBorder="1" applyAlignment="1">
      <alignment horizontal="left" vertical="center" wrapText="1"/>
    </xf>
    <xf numFmtId="0" fontId="0" fillId="0" borderId="27" xfId="0" applyBorder="1" applyAlignment="1">
      <alignment vertical="center"/>
    </xf>
    <xf numFmtId="164" fontId="0" fillId="0" borderId="27" xfId="0" applyNumberFormat="1" applyBorder="1" applyAlignment="1">
      <alignment vertical="center"/>
    </xf>
    <xf numFmtId="0" fontId="0" fillId="0" borderId="27" xfId="0" applyBorder="1" applyAlignment="1">
      <alignment horizontal="center" vertical="center"/>
    </xf>
    <xf numFmtId="0" fontId="0" fillId="0" borderId="17"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vertical="center"/>
    </xf>
    <xf numFmtId="0" fontId="0" fillId="0" borderId="14" xfId="0" applyBorder="1" applyAlignment="1">
      <alignment vertical="center" wrapText="1"/>
    </xf>
    <xf numFmtId="0" fontId="0" fillId="0" borderId="14" xfId="0" applyBorder="1" applyAlignment="1">
      <alignment vertical="center"/>
    </xf>
    <xf numFmtId="164" fontId="0" fillId="0" borderId="14" xfId="0" applyNumberFormat="1" applyBorder="1" applyAlignment="1">
      <alignment vertical="center"/>
    </xf>
    <xf numFmtId="0" fontId="0" fillId="0" borderId="14" xfId="0" applyBorder="1" applyAlignment="1">
      <alignment horizontal="center" vertical="center"/>
    </xf>
    <xf numFmtId="0" fontId="0" fillId="0" borderId="21" xfId="0" applyBorder="1" applyAlignment="1">
      <alignment horizontal="center" vertical="center" wrapText="1"/>
    </xf>
    <xf numFmtId="0" fontId="0" fillId="0" borderId="30" xfId="0" applyBorder="1" applyAlignment="1">
      <alignment horizontal="center" vertical="center"/>
    </xf>
    <xf numFmtId="0" fontId="0" fillId="0" borderId="13" xfId="0" applyBorder="1" applyAlignment="1">
      <alignment vertical="center" wrapText="1"/>
    </xf>
    <xf numFmtId="0" fontId="0" fillId="0" borderId="31" xfId="0" applyBorder="1" applyAlignment="1">
      <alignment vertical="center"/>
    </xf>
    <xf numFmtId="164" fontId="0" fillId="0" borderId="31" xfId="0" applyNumberFormat="1" applyBorder="1" applyAlignme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vertical="center" wrapText="1"/>
    </xf>
    <xf numFmtId="0" fontId="0" fillId="0" borderId="33" xfId="0" applyBorder="1" applyAlignment="1">
      <alignment vertical="center"/>
    </xf>
    <xf numFmtId="164" fontId="0" fillId="0" borderId="33" xfId="0" applyNumberFormat="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164" fontId="0" fillId="0" borderId="12" xfId="0" applyNumberFormat="1" applyBorder="1" applyAlignment="1">
      <alignment vertical="center"/>
    </xf>
    <xf numFmtId="0" fontId="0" fillId="0" borderId="22" xfId="0" applyBorder="1" applyAlignment="1">
      <alignment horizontal="center" vertical="center"/>
    </xf>
    <xf numFmtId="0" fontId="0" fillId="0" borderId="35" xfId="0" applyBorder="1" applyAlignment="1">
      <alignment vertical="center"/>
    </xf>
    <xf numFmtId="0" fontId="0" fillId="0" borderId="14" xfId="0" applyBorder="1" applyAlignment="1">
      <alignment horizontal="center" vertical="center" wrapText="1"/>
    </xf>
    <xf numFmtId="0" fontId="0" fillId="0" borderId="36" xfId="0" applyBorder="1" applyAlignment="1">
      <alignment vertical="center" wrapText="1"/>
    </xf>
    <xf numFmtId="0" fontId="0" fillId="0" borderId="13" xfId="0" applyBorder="1" applyAlignment="1">
      <alignment horizontal="center" vertical="center" wrapText="1"/>
    </xf>
    <xf numFmtId="0" fontId="0" fillId="0" borderId="22" xfId="0" applyBorder="1" applyAlignment="1">
      <alignment vertical="center"/>
    </xf>
    <xf numFmtId="0" fontId="0" fillId="0" borderId="35" xfId="0" applyBorder="1" applyAlignment="1">
      <alignment vertical="center" wrapText="1"/>
    </xf>
    <xf numFmtId="0" fontId="0" fillId="0" borderId="14" xfId="0" applyBorder="1" applyAlignment="1">
      <alignment vertical="center" wrapText="1"/>
    </xf>
    <xf numFmtId="0" fontId="0" fillId="0" borderId="30" xfId="0" applyBorder="1" applyAlignment="1">
      <alignment vertical="center"/>
    </xf>
    <xf numFmtId="0" fontId="0" fillId="0" borderId="29" xfId="0" applyBorder="1" applyAlignment="1">
      <alignment vertical="center" wrapText="1"/>
    </xf>
    <xf numFmtId="0" fontId="0" fillId="0" borderId="21" xfId="0" applyBorder="1" applyAlignment="1">
      <alignment horizontal="left" vertical="center" wrapText="1"/>
    </xf>
    <xf numFmtId="0" fontId="0" fillId="0" borderId="14" xfId="0" applyBorder="1" applyAlignment="1">
      <alignment horizontal="left" vertical="center" wrapText="1"/>
    </xf>
    <xf numFmtId="165" fontId="0" fillId="0" borderId="0" xfId="4" applyFont="1" applyAlignment="1">
      <alignment vertical="center"/>
    </xf>
    <xf numFmtId="0" fontId="0" fillId="0" borderId="21" xfId="0" applyBorder="1" applyAlignment="1">
      <alignment vertical="center"/>
    </xf>
    <xf numFmtId="164" fontId="0" fillId="0" borderId="21" xfId="0" applyNumberFormat="1" applyBorder="1" applyAlignment="1">
      <alignment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vertical="center"/>
    </xf>
    <xf numFmtId="0" fontId="0" fillId="0" borderId="38" xfId="0" applyBorder="1" applyAlignment="1">
      <alignment horizontal="center" vertical="center" wrapText="1"/>
    </xf>
    <xf numFmtId="0" fontId="0" fillId="0" borderId="39" xfId="0" applyBorder="1" applyAlignment="1">
      <alignment vertical="center"/>
    </xf>
    <xf numFmtId="164" fontId="0" fillId="0" borderId="39" xfId="0" applyNumberFormat="1" applyBorder="1" applyAlignment="1">
      <alignment vertical="center"/>
    </xf>
    <xf numFmtId="0" fontId="0" fillId="0" borderId="39" xfId="0" applyBorder="1" applyAlignment="1">
      <alignment horizontal="center" vertical="center"/>
    </xf>
    <xf numFmtId="0" fontId="0" fillId="0" borderId="33" xfId="0" applyBorder="1" applyAlignment="1">
      <alignment horizontal="center" vertical="center" wrapText="1"/>
    </xf>
    <xf numFmtId="0" fontId="0" fillId="0" borderId="40" xfId="0" applyBorder="1" applyAlignment="1">
      <alignment horizontal="center" vertical="center"/>
    </xf>
    <xf numFmtId="0" fontId="9" fillId="0" borderId="39" xfId="0" applyFont="1" applyFill="1" applyBorder="1" applyAlignment="1">
      <alignment vertical="center"/>
    </xf>
    <xf numFmtId="164" fontId="9" fillId="0" borderId="39" xfId="0" applyNumberFormat="1" applyFont="1" applyFill="1" applyBorder="1" applyAlignment="1">
      <alignment vertical="center"/>
    </xf>
    <xf numFmtId="0" fontId="9" fillId="0" borderId="41" xfId="0" applyFont="1" applyFill="1" applyBorder="1" applyAlignment="1">
      <alignment vertical="center"/>
    </xf>
    <xf numFmtId="164" fontId="9" fillId="0" borderId="41" xfId="0" applyNumberFormat="1" applyFont="1" applyFill="1" applyBorder="1" applyAlignment="1">
      <alignment vertical="center"/>
    </xf>
    <xf numFmtId="0" fontId="0" fillId="0" borderId="41" xfId="0" applyBorder="1" applyAlignment="1">
      <alignment horizontal="center" vertical="center"/>
    </xf>
    <xf numFmtId="0" fontId="0" fillId="0" borderId="41" xfId="0" applyBorder="1" applyAlignment="1">
      <alignment vertical="center"/>
    </xf>
    <xf numFmtId="0" fontId="0" fillId="0" borderId="13" xfId="0" applyBorder="1" applyAlignment="1">
      <alignment horizontal="left" vertical="center" wrapText="1"/>
    </xf>
    <xf numFmtId="0" fontId="9" fillId="0" borderId="39" xfId="0" applyFont="1" applyBorder="1" applyAlignment="1">
      <alignment vertical="center"/>
    </xf>
    <xf numFmtId="164" fontId="9" fillId="0" borderId="33" xfId="0" applyNumberFormat="1" applyFont="1" applyBorder="1" applyAlignment="1">
      <alignment vertical="center"/>
    </xf>
    <xf numFmtId="0" fontId="10" fillId="0" borderId="39" xfId="0" applyFont="1" applyBorder="1" applyAlignment="1">
      <alignment vertical="center"/>
    </xf>
    <xf numFmtId="164" fontId="10" fillId="0" borderId="33" xfId="0" applyNumberFormat="1" applyFont="1" applyBorder="1" applyAlignment="1">
      <alignment vertical="center"/>
    </xf>
    <xf numFmtId="0" fontId="10" fillId="0" borderId="41" xfId="0" applyFont="1" applyBorder="1" applyAlignment="1">
      <alignment vertical="center"/>
    </xf>
    <xf numFmtId="164" fontId="10" fillId="0" borderId="14" xfId="0" applyNumberFormat="1" applyFont="1" applyBorder="1" applyAlignment="1">
      <alignment vertical="center"/>
    </xf>
    <xf numFmtId="0" fontId="10" fillId="0" borderId="33" xfId="0" applyFont="1" applyBorder="1" applyAlignment="1">
      <alignment vertical="center"/>
    </xf>
    <xf numFmtId="0" fontId="0" fillId="0" borderId="40" xfId="0" applyBorder="1" applyAlignment="1">
      <alignment vertical="center"/>
    </xf>
    <xf numFmtId="164" fontId="9" fillId="0" borderId="39" xfId="0" applyNumberFormat="1" applyFont="1" applyBorder="1" applyAlignment="1">
      <alignment vertical="center"/>
    </xf>
    <xf numFmtId="0" fontId="9" fillId="0" borderId="41" xfId="0" applyFont="1" applyBorder="1" applyAlignment="1">
      <alignment vertical="center"/>
    </xf>
    <xf numFmtId="164" fontId="9" fillId="0" borderId="41" xfId="0" applyNumberFormat="1" applyFont="1" applyBorder="1" applyAlignment="1">
      <alignment vertical="center"/>
    </xf>
    <xf numFmtId="0" fontId="0" fillId="0" borderId="42" xfId="0" applyBorder="1" applyAlignment="1">
      <alignment horizontal="center" vertical="center"/>
    </xf>
    <xf numFmtId="0" fontId="0" fillId="0" borderId="31" xfId="0" applyBorder="1" applyAlignment="1">
      <alignment wrapText="1"/>
    </xf>
    <xf numFmtId="166" fontId="0" fillId="0" borderId="31" xfId="1" applyNumberFormat="1" applyFont="1" applyBorder="1"/>
    <xf numFmtId="0" fontId="0" fillId="0" borderId="32" xfId="0" applyBorder="1" applyAlignment="1">
      <alignment vertical="center"/>
    </xf>
    <xf numFmtId="0" fontId="0" fillId="0" borderId="14" xfId="0" applyBorder="1" applyAlignment="1">
      <alignment wrapText="1"/>
    </xf>
    <xf numFmtId="164" fontId="0" fillId="0" borderId="41" xfId="0" applyNumberFormat="1" applyBorder="1" applyAlignment="1">
      <alignment vertical="center"/>
    </xf>
    <xf numFmtId="0" fontId="0" fillId="0" borderId="36" xfId="0" applyBorder="1" applyAlignment="1">
      <alignment vertical="center" wrapText="1"/>
    </xf>
    <xf numFmtId="0" fontId="0" fillId="0" borderId="13" xfId="0" applyBorder="1" applyAlignment="1">
      <alignment vertical="center" wrapText="1"/>
    </xf>
    <xf numFmtId="164" fontId="0" fillId="0" borderId="13" xfId="0" applyNumberFormat="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43"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164" fontId="2" fillId="0" borderId="18" xfId="0" applyNumberFormat="1" applyFont="1" applyBorder="1" applyAlignment="1">
      <alignment vertical="center"/>
    </xf>
    <xf numFmtId="0" fontId="0" fillId="0" borderId="18" xfId="0" applyBorder="1" applyAlignment="1">
      <alignment horizontal="center" vertical="center"/>
    </xf>
    <xf numFmtId="0" fontId="0" fillId="0" borderId="44" xfId="0" applyBorder="1" applyAlignment="1">
      <alignment vertical="center"/>
    </xf>
    <xf numFmtId="0" fontId="11" fillId="0" borderId="0" xfId="0" applyFont="1" applyAlignment="1">
      <alignment vertical="center"/>
    </xf>
    <xf numFmtId="164" fontId="0" fillId="0" borderId="0" xfId="0" applyNumberFormat="1" applyAlignment="1">
      <alignment vertical="center"/>
    </xf>
    <xf numFmtId="0" fontId="0" fillId="0" borderId="0" xfId="0" applyAlignment="1">
      <alignment horizontal="center" vertical="center"/>
    </xf>
    <xf numFmtId="167" fontId="5" fillId="0" borderId="0" xfId="2" applyNumberFormat="1" applyFont="1" applyAlignment="1">
      <alignment vertical="center"/>
    </xf>
    <xf numFmtId="167" fontId="7" fillId="3" borderId="2" xfId="2" applyNumberFormat="1"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xf>
    <xf numFmtId="0" fontId="7" fillId="3" borderId="2" xfId="3" applyFont="1" applyFill="1" applyBorder="1" applyAlignment="1" applyProtection="1">
      <alignment horizontal="center" vertical="center"/>
      <protection locked="0"/>
    </xf>
    <xf numFmtId="0" fontId="7" fillId="3" borderId="2" xfId="3" applyFont="1" applyFill="1" applyBorder="1" applyAlignment="1" applyProtection="1">
      <alignment horizontal="center" vertical="center" wrapText="1"/>
    </xf>
    <xf numFmtId="0" fontId="0" fillId="0" borderId="35" xfId="0" applyBorder="1" applyAlignment="1">
      <alignment vertical="center" wrapText="1"/>
    </xf>
    <xf numFmtId="0" fontId="0" fillId="4" borderId="14" xfId="0" applyFill="1" applyBorder="1" applyAlignment="1">
      <alignment vertical="center" wrapText="1"/>
    </xf>
    <xf numFmtId="167" fontId="0" fillId="5" borderId="14" xfId="2" applyNumberFormat="1" applyFont="1" applyFill="1" applyBorder="1" applyAlignment="1">
      <alignment vertical="center" wrapText="1"/>
    </xf>
    <xf numFmtId="0" fontId="0" fillId="0" borderId="14" xfId="0" applyBorder="1" applyAlignment="1">
      <alignment horizontal="center" vertical="center" wrapText="1"/>
    </xf>
    <xf numFmtId="0" fontId="0" fillId="0" borderId="30" xfId="0" applyBorder="1" applyAlignment="1">
      <alignment vertical="center" wrapText="1"/>
    </xf>
    <xf numFmtId="167" fontId="0" fillId="0" borderId="14" xfId="2" applyNumberFormat="1" applyFont="1" applyBorder="1" applyAlignment="1">
      <alignment vertical="center" wrapText="1"/>
    </xf>
    <xf numFmtId="17" fontId="0" fillId="0" borderId="30" xfId="0" applyNumberFormat="1" applyBorder="1" applyAlignment="1">
      <alignment vertical="center" wrapText="1"/>
    </xf>
    <xf numFmtId="15" fontId="0" fillId="0" borderId="14" xfId="0" applyNumberFormat="1" applyBorder="1" applyAlignment="1">
      <alignment vertical="center" wrapText="1"/>
    </xf>
    <xf numFmtId="167" fontId="0" fillId="5" borderId="12" xfId="2" applyNumberFormat="1" applyFont="1" applyFill="1" applyBorder="1" applyAlignment="1">
      <alignment vertical="center"/>
    </xf>
    <xf numFmtId="0" fontId="0" fillId="4" borderId="14" xfId="0" applyFill="1" applyBorder="1" applyAlignment="1">
      <alignment vertical="center"/>
    </xf>
    <xf numFmtId="167" fontId="1" fillId="5" borderId="14" xfId="2" applyNumberFormat="1" applyFont="1" applyFill="1" applyBorder="1" applyAlignment="1">
      <alignment vertical="center" wrapText="1"/>
    </xf>
    <xf numFmtId="0" fontId="0" fillId="4" borderId="12" xfId="0" applyFill="1" applyBorder="1" applyAlignment="1">
      <alignment vertical="center"/>
    </xf>
    <xf numFmtId="0" fontId="0" fillId="4" borderId="12" xfId="0" applyFill="1" applyBorder="1" applyAlignment="1">
      <alignment wrapText="1"/>
    </xf>
    <xf numFmtId="0" fontId="0" fillId="4" borderId="12" xfId="0" applyFill="1" applyBorder="1" applyAlignment="1">
      <alignment vertical="center" wrapText="1"/>
    </xf>
    <xf numFmtId="167" fontId="0" fillId="4" borderId="12" xfId="2" applyNumberFormat="1" applyFont="1" applyFill="1" applyBorder="1" applyAlignment="1">
      <alignment vertical="center" wrapText="1"/>
    </xf>
    <xf numFmtId="0" fontId="2" fillId="0" borderId="14" xfId="0" applyFont="1" applyBorder="1" applyAlignment="1">
      <alignment vertical="center" wrapText="1"/>
    </xf>
    <xf numFmtId="167" fontId="2" fillId="0" borderId="14" xfId="2" applyNumberFormat="1" applyFont="1" applyBorder="1" applyAlignment="1">
      <alignment vertical="center" wrapText="1"/>
    </xf>
    <xf numFmtId="0" fontId="0" fillId="0" borderId="0" xfId="0" applyAlignment="1">
      <alignment vertical="center" wrapText="1"/>
    </xf>
    <xf numFmtId="167" fontId="0" fillId="0" borderId="0" xfId="2" applyNumberFormat="1" applyFont="1" applyAlignment="1">
      <alignment vertical="center" wrapText="1"/>
    </xf>
    <xf numFmtId="0" fontId="0" fillId="0" borderId="0" xfId="0" applyAlignment="1">
      <alignment horizontal="center" vertical="center" wrapText="1"/>
    </xf>
    <xf numFmtId="167" fontId="0" fillId="0" borderId="0" xfId="2" applyNumberFormat="1" applyFont="1" applyAlignment="1">
      <alignment vertical="center"/>
    </xf>
    <xf numFmtId="0" fontId="0" fillId="0" borderId="29" xfId="0" applyBorder="1" applyAlignment="1">
      <alignment vertical="center"/>
    </xf>
    <xf numFmtId="4" fontId="0" fillId="0" borderId="13" xfId="0" applyNumberFormat="1" applyBorder="1" applyAlignment="1">
      <alignment vertical="center"/>
    </xf>
    <xf numFmtId="0" fontId="12" fillId="0" borderId="18" xfId="5" applyFont="1" applyFill="1" applyBorder="1" applyAlignment="1">
      <alignment horizontal="justify" vertical="center" wrapText="1"/>
    </xf>
    <xf numFmtId="4" fontId="0" fillId="0" borderId="18" xfId="0" applyNumberFormat="1" applyBorder="1" applyAlignment="1">
      <alignment vertical="center"/>
    </xf>
    <xf numFmtId="0" fontId="0" fillId="0" borderId="45" xfId="0" applyBorder="1" applyAlignment="1">
      <alignment horizontal="center" vertical="center"/>
    </xf>
    <xf numFmtId="15" fontId="12" fillId="0" borderId="16" xfId="0" applyNumberFormat="1" applyFont="1" applyFill="1" applyBorder="1" applyAlignment="1">
      <alignment horizontal="center" vertical="center" wrapText="1"/>
    </xf>
    <xf numFmtId="14" fontId="0" fillId="0" borderId="18" xfId="0" applyNumberFormat="1" applyBorder="1" applyAlignment="1">
      <alignment vertical="center"/>
    </xf>
    <xf numFmtId="14" fontId="0" fillId="0" borderId="44" xfId="0" applyNumberFormat="1" applyBorder="1" applyAlignment="1">
      <alignment vertical="center"/>
    </xf>
    <xf numFmtId="0" fontId="12" fillId="0" borderId="17" xfId="0" applyFont="1" applyBorder="1" applyAlignment="1" applyProtection="1">
      <alignment vertical="center" wrapText="1"/>
    </xf>
    <xf numFmtId="0" fontId="0" fillId="0" borderId="19" xfId="0" applyBorder="1" applyAlignment="1">
      <alignment vertical="center"/>
    </xf>
    <xf numFmtId="4" fontId="0" fillId="0" borderId="17" xfId="0" applyNumberFormat="1" applyBorder="1" applyAlignment="1">
      <alignment vertical="center"/>
    </xf>
    <xf numFmtId="4" fontId="0" fillId="0" borderId="19" xfId="0" applyNumberFormat="1" applyBorder="1" applyAlignment="1">
      <alignment horizontal="center" vertical="center"/>
    </xf>
    <xf numFmtId="0" fontId="0" fillId="0" borderId="17" xfId="0" applyBorder="1" applyAlignment="1">
      <alignment horizontal="center" vertical="center"/>
    </xf>
    <xf numFmtId="15" fontId="12" fillId="0" borderId="19" xfId="0" applyNumberFormat="1" applyFont="1" applyFill="1" applyBorder="1" applyAlignment="1">
      <alignment horizontal="center" vertical="center" wrapText="1"/>
    </xf>
    <xf numFmtId="14" fontId="0" fillId="0" borderId="19" xfId="0" applyNumberFormat="1" applyBorder="1" applyAlignment="1">
      <alignment vertical="center"/>
    </xf>
    <xf numFmtId="0" fontId="13" fillId="0" borderId="12" xfId="3" applyFont="1" applyBorder="1" applyAlignment="1" applyProtection="1">
      <alignment vertical="center"/>
    </xf>
    <xf numFmtId="4" fontId="0" fillId="0" borderId="12" xfId="0" applyNumberFormat="1" applyBorder="1" applyAlignment="1">
      <alignment horizontal="center" vertical="center"/>
    </xf>
    <xf numFmtId="15" fontId="12" fillId="0" borderId="12" xfId="0" applyNumberFormat="1" applyFont="1" applyFill="1" applyBorder="1" applyAlignment="1">
      <alignment horizontal="center" vertical="center" wrapText="1"/>
    </xf>
    <xf numFmtId="14" fontId="0" fillId="0" borderId="12" xfId="0" applyNumberFormat="1" applyBorder="1" applyAlignment="1">
      <alignment vertical="center"/>
    </xf>
    <xf numFmtId="0" fontId="0" fillId="0" borderId="46" xfId="0" applyBorder="1" applyAlignment="1">
      <alignment vertical="center"/>
    </xf>
    <xf numFmtId="0" fontId="0" fillId="0" borderId="23" xfId="0" applyBorder="1" applyAlignment="1">
      <alignment vertical="center" wrapText="1"/>
    </xf>
    <xf numFmtId="0" fontId="13" fillId="0" borderId="24" xfId="3" applyFont="1" applyBorder="1" applyAlignment="1" applyProtection="1">
      <alignment vertical="center"/>
    </xf>
    <xf numFmtId="4" fontId="0" fillId="0" borderId="24" xfId="0" applyNumberFormat="1" applyBorder="1" applyAlignment="1">
      <alignment vertical="center"/>
    </xf>
    <xf numFmtId="4" fontId="0" fillId="0" borderId="24" xfId="0" applyNumberFormat="1" applyBorder="1" applyAlignment="1">
      <alignment horizontal="center" vertical="center"/>
    </xf>
    <xf numFmtId="0" fontId="0" fillId="0" borderId="24" xfId="0" applyBorder="1" applyAlignment="1">
      <alignment horizontal="center" vertical="center"/>
    </xf>
    <xf numFmtId="15" fontId="12" fillId="0" borderId="24" xfId="0" applyNumberFormat="1" applyFont="1" applyFill="1" applyBorder="1" applyAlignment="1">
      <alignment horizontal="center" vertical="center" wrapText="1"/>
    </xf>
    <xf numFmtId="14" fontId="0" fillId="0" borderId="24" xfId="0" applyNumberFormat="1" applyBorder="1" applyAlignment="1">
      <alignment vertical="center"/>
    </xf>
    <xf numFmtId="0" fontId="0" fillId="0" borderId="35" xfId="0" applyBorder="1" applyAlignment="1">
      <alignment vertical="center"/>
    </xf>
    <xf numFmtId="0" fontId="12" fillId="0" borderId="14" xfId="5" applyFont="1" applyFill="1" applyBorder="1" applyAlignment="1">
      <alignment horizontal="justify" vertical="center" wrapText="1"/>
    </xf>
    <xf numFmtId="0" fontId="13" fillId="0" borderId="14" xfId="3" applyFont="1" applyBorder="1" applyAlignment="1" applyProtection="1">
      <alignment vertical="center"/>
    </xf>
    <xf numFmtId="4" fontId="0" fillId="0" borderId="21" xfId="0" applyNumberFormat="1" applyBorder="1" applyAlignment="1">
      <alignment vertical="center"/>
    </xf>
    <xf numFmtId="4" fontId="0" fillId="0" borderId="14" xfId="0" applyNumberFormat="1" applyBorder="1" applyAlignment="1">
      <alignment horizontal="center" vertical="center"/>
    </xf>
    <xf numFmtId="15" fontId="12" fillId="0" borderId="14" xfId="0" applyNumberFormat="1" applyFont="1" applyFill="1" applyBorder="1" applyAlignment="1">
      <alignment horizontal="center" vertical="center" wrapText="1"/>
    </xf>
    <xf numFmtId="14" fontId="0" fillId="0" borderId="14" xfId="0" applyNumberFormat="1" applyBorder="1" applyAlignment="1">
      <alignment vertical="center"/>
    </xf>
    <xf numFmtId="0" fontId="12" fillId="4" borderId="13" xfId="5" applyFont="1" applyFill="1" applyBorder="1" applyAlignment="1">
      <alignment horizontal="justify" vertical="center" wrapText="1"/>
    </xf>
    <xf numFmtId="0" fontId="13" fillId="0" borderId="13" xfId="3" applyFont="1" applyBorder="1" applyAlignment="1" applyProtection="1">
      <alignment vertical="center"/>
    </xf>
    <xf numFmtId="4" fontId="0" fillId="0" borderId="13" xfId="0" applyNumberFormat="1" applyBorder="1" applyAlignment="1">
      <alignment horizontal="center" vertical="center"/>
    </xf>
    <xf numFmtId="15" fontId="12" fillId="4" borderId="24" xfId="0" applyNumberFormat="1" applyFont="1" applyFill="1" applyBorder="1" applyAlignment="1">
      <alignment horizontal="center" vertical="center" wrapText="1"/>
    </xf>
    <xf numFmtId="0" fontId="12" fillId="0" borderId="17" xfId="5" applyFont="1" applyFill="1" applyBorder="1" applyAlignment="1">
      <alignment horizontal="justify" vertical="center" wrapText="1"/>
    </xf>
    <xf numFmtId="0" fontId="13" fillId="0" borderId="19" xfId="3" applyFont="1" applyBorder="1" applyAlignment="1" applyProtection="1">
      <alignment vertical="center"/>
    </xf>
    <xf numFmtId="0" fontId="0" fillId="0" borderId="14" xfId="0" applyBorder="1" applyAlignment="1">
      <alignment horizontal="right" vertical="center"/>
    </xf>
    <xf numFmtId="0" fontId="0" fillId="0" borderId="21" xfId="0" applyBorder="1" applyAlignment="1">
      <alignment horizontal="justify" vertical="center" wrapText="1"/>
    </xf>
    <xf numFmtId="0" fontId="0" fillId="0" borderId="23" xfId="0" applyBorder="1" applyAlignment="1">
      <alignment horizontal="justify" vertical="center" wrapText="1"/>
    </xf>
    <xf numFmtId="0" fontId="0" fillId="0" borderId="12" xfId="0" applyBorder="1" applyAlignment="1">
      <alignment horizontal="right" vertical="center"/>
    </xf>
    <xf numFmtId="0" fontId="13" fillId="0" borderId="18" xfId="3" applyFont="1" applyBorder="1" applyAlignment="1" applyProtection="1">
      <alignment vertical="center"/>
    </xf>
    <xf numFmtId="4" fontId="0" fillId="0" borderId="18" xfId="0" applyNumberFormat="1" applyBorder="1" applyAlignment="1">
      <alignment horizontal="center" vertical="center"/>
    </xf>
    <xf numFmtId="15" fontId="12" fillId="0" borderId="18"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4" fontId="0" fillId="0" borderId="14" xfId="0" applyNumberFormat="1" applyBorder="1" applyAlignment="1">
      <alignment vertical="center"/>
    </xf>
    <xf numFmtId="0" fontId="14" fillId="2"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2" xfId="0" applyFont="1" applyFill="1" applyBorder="1" applyAlignment="1">
      <alignment vertical="center"/>
    </xf>
    <xf numFmtId="0" fontId="15" fillId="0" borderId="0" xfId="0" applyFont="1" applyFill="1" applyAlignment="1">
      <alignment vertical="center"/>
    </xf>
    <xf numFmtId="0" fontId="16" fillId="0" borderId="12" xfId="0" applyFont="1" applyFill="1" applyBorder="1" applyAlignment="1">
      <alignment wrapText="1"/>
    </xf>
    <xf numFmtId="0" fontId="17" fillId="0" borderId="12" xfId="0" applyFont="1" applyFill="1" applyBorder="1" applyAlignment="1">
      <alignment vertical="center" wrapText="1"/>
    </xf>
    <xf numFmtId="0" fontId="17" fillId="0" borderId="12" xfId="0" applyFont="1" applyFill="1" applyBorder="1" applyAlignment="1">
      <alignment horizontal="center" wrapText="1"/>
    </xf>
    <xf numFmtId="0" fontId="0" fillId="0" borderId="12" xfId="0" applyFill="1" applyBorder="1" applyAlignment="1">
      <alignment horizontal="center" vertical="center"/>
    </xf>
    <xf numFmtId="168" fontId="10" fillId="0" borderId="12" xfId="1" applyNumberFormat="1" applyFont="1" applyFill="1" applyBorder="1"/>
    <xf numFmtId="0" fontId="0" fillId="0" borderId="0" xfId="0" applyFill="1" applyAlignment="1">
      <alignment vertical="center"/>
    </xf>
    <xf numFmtId="0" fontId="18" fillId="0" borderId="12" xfId="0" applyFont="1" applyFill="1" applyBorder="1" applyAlignment="1">
      <alignment wrapText="1"/>
    </xf>
    <xf numFmtId="0" fontId="19" fillId="0" borderId="12" xfId="0" applyFont="1" applyFill="1" applyBorder="1" applyAlignment="1">
      <alignment horizontal="center" vertical="center"/>
    </xf>
    <xf numFmtId="0" fontId="19" fillId="0" borderId="12" xfId="0" applyFont="1" applyFill="1" applyBorder="1" applyAlignment="1">
      <alignment vertical="center"/>
    </xf>
    <xf numFmtId="0" fontId="19" fillId="0" borderId="0" xfId="0" applyFont="1" applyFill="1" applyAlignment="1">
      <alignment vertical="center"/>
    </xf>
    <xf numFmtId="0" fontId="17" fillId="0" borderId="12" xfId="0" applyFont="1" applyFill="1" applyBorder="1" applyAlignment="1">
      <alignment wrapText="1"/>
    </xf>
    <xf numFmtId="0" fontId="20" fillId="0" borderId="12" xfId="0" applyFont="1" applyFill="1" applyBorder="1" applyAlignment="1">
      <alignment horizontal="center" vertical="center" wrapText="1"/>
    </xf>
    <xf numFmtId="165" fontId="10" fillId="0" borderId="12" xfId="6" applyFont="1" applyFill="1" applyBorder="1" applyAlignment="1" applyProtection="1">
      <alignment horizontal="center" vertical="center"/>
    </xf>
    <xf numFmtId="0" fontId="0" fillId="0" borderId="12" xfId="0" applyFill="1" applyBorder="1" applyAlignment="1">
      <alignment vertical="center"/>
    </xf>
    <xf numFmtId="0" fontId="1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165" fontId="12" fillId="0" borderId="12" xfId="6" applyFont="1" applyFill="1" applyBorder="1" applyAlignment="1" applyProtection="1">
      <alignment horizontal="center" vertical="center"/>
    </xf>
    <xf numFmtId="0" fontId="22" fillId="0" borderId="12" xfId="0" applyFont="1" applyFill="1" applyBorder="1" applyAlignment="1">
      <alignment vertical="center"/>
    </xf>
    <xf numFmtId="0" fontId="22" fillId="0" borderId="0" xfId="0" applyFont="1" applyFill="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23" fillId="0" borderId="12" xfId="0" applyFont="1" applyFill="1" applyBorder="1" applyAlignment="1">
      <alignment vertical="center"/>
    </xf>
    <xf numFmtId="0" fontId="2" fillId="0" borderId="0" xfId="0" applyFont="1" applyFill="1" applyAlignment="1">
      <alignment vertical="center"/>
    </xf>
    <xf numFmtId="0" fontId="17" fillId="0" borderId="12" xfId="0" applyFont="1" applyFill="1" applyBorder="1" applyAlignment="1">
      <alignment vertical="center" wrapText="1"/>
    </xf>
    <xf numFmtId="0" fontId="17" fillId="0" borderId="13"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protection locked="0"/>
    </xf>
    <xf numFmtId="0" fontId="7" fillId="3" borderId="4" xfId="3" applyFont="1" applyFill="1" applyBorder="1" applyAlignment="1" applyProtection="1">
      <alignment horizontal="left" vertical="center" wrapText="1"/>
      <protection locked="0"/>
    </xf>
    <xf numFmtId="0" fontId="7" fillId="3" borderId="5" xfId="3" applyFont="1" applyFill="1" applyBorder="1" applyAlignment="1" applyProtection="1">
      <alignment horizontal="left" vertical="center" wrapText="1"/>
      <protection locked="0"/>
    </xf>
    <xf numFmtId="0" fontId="7" fillId="3" borderId="6" xfId="3" applyFont="1" applyFill="1" applyBorder="1" applyAlignment="1" applyProtection="1">
      <alignment horizontal="left" vertical="center" wrapText="1"/>
      <protection locked="0"/>
    </xf>
    <xf numFmtId="0" fontId="7" fillId="3" borderId="7"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protection locked="0"/>
    </xf>
    <xf numFmtId="0" fontId="7" fillId="3" borderId="9" xfId="3" applyFont="1" applyFill="1" applyBorder="1" applyAlignment="1" applyProtection="1">
      <alignment horizontal="left" vertical="center" wrapText="1"/>
      <protection locked="0"/>
    </xf>
    <xf numFmtId="0" fontId="7" fillId="3" borderId="10" xfId="3" applyFont="1" applyFill="1" applyBorder="1" applyAlignment="1" applyProtection="1">
      <alignment horizontal="left" vertical="center" wrapText="1"/>
      <protection locked="0"/>
    </xf>
    <xf numFmtId="0" fontId="7" fillId="3" borderId="11" xfId="3" applyFont="1" applyFill="1" applyBorder="1" applyAlignment="1" applyProtection="1">
      <alignment horizontal="left" vertical="center" wrapText="1"/>
      <protection locked="0"/>
    </xf>
    <xf numFmtId="0" fontId="7" fillId="3" borderId="8" xfId="3" applyFont="1" applyFill="1" applyBorder="1" applyAlignment="1" applyProtection="1">
      <alignment horizontal="left" vertical="center" wrapText="1"/>
    </xf>
    <xf numFmtId="0" fontId="7" fillId="3" borderId="2" xfId="3" applyFont="1" applyFill="1" applyBorder="1" applyAlignment="1" applyProtection="1">
      <alignment horizontal="left" vertical="center" wrapText="1"/>
      <protection locked="0"/>
    </xf>
    <xf numFmtId="0" fontId="7" fillId="3" borderId="2" xfId="3" applyFont="1" applyFill="1" applyBorder="1" applyAlignment="1" applyProtection="1">
      <alignment horizontal="left" vertical="center" wrapText="1"/>
    </xf>
    <xf numFmtId="0" fontId="7" fillId="3" borderId="1"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protection locked="0"/>
    </xf>
    <xf numFmtId="0" fontId="7" fillId="3" borderId="49" xfId="3" applyFont="1" applyFill="1" applyBorder="1" applyAlignment="1" applyProtection="1">
      <alignment horizontal="left" vertical="center" wrapText="1"/>
      <protection locked="0"/>
    </xf>
    <xf numFmtId="0" fontId="0" fillId="0" borderId="29" xfId="0" applyBorder="1" applyAlignment="1">
      <alignment horizontal="center" vertical="center" wrapText="1"/>
    </xf>
    <xf numFmtId="0" fontId="0" fillId="0" borderId="14" xfId="0" applyBorder="1" applyAlignment="1">
      <alignment horizontal="left" vertical="center" wrapText="1"/>
    </xf>
    <xf numFmtId="3" fontId="0" fillId="0" borderId="14" xfId="0" applyNumberFormat="1" applyBorder="1" applyAlignment="1">
      <alignment horizontal="left" vertical="center" wrapText="1"/>
    </xf>
    <xf numFmtId="14" fontId="0" fillId="0" borderId="14" xfId="0" applyNumberFormat="1" applyBorder="1" applyAlignment="1">
      <alignment horizontal="left" vertical="center" wrapText="1"/>
    </xf>
    <xf numFmtId="14" fontId="0" fillId="0" borderId="30" xfId="0" applyNumberFormat="1" applyBorder="1" applyAlignment="1">
      <alignment horizontal="left" vertical="center" wrapText="1"/>
    </xf>
    <xf numFmtId="0" fontId="0" fillId="0" borderId="0" xfId="0" applyAlignment="1">
      <alignment horizontal="left" vertical="center" wrapText="1"/>
    </xf>
    <xf numFmtId="0" fontId="0" fillId="0" borderId="46" xfId="0"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horizontal="left" vertical="center" wrapText="1"/>
    </xf>
    <xf numFmtId="3" fontId="0" fillId="0" borderId="23" xfId="0" applyNumberFormat="1" applyBorder="1" applyAlignment="1">
      <alignment horizontal="left" vertical="center" wrapText="1"/>
    </xf>
    <xf numFmtId="14" fontId="0" fillId="0" borderId="23" xfId="0" applyNumberFormat="1" applyBorder="1" applyAlignment="1">
      <alignment horizontal="left" vertical="center" wrapText="1"/>
    </xf>
    <xf numFmtId="14" fontId="0" fillId="0" borderId="50" xfId="0" applyNumberFormat="1" applyBorder="1" applyAlignment="1">
      <alignment horizontal="left" vertical="center" wrapText="1"/>
    </xf>
    <xf numFmtId="3" fontId="0" fillId="0" borderId="0" xfId="0" applyNumberFormat="1" applyAlignment="1">
      <alignment horizontal="left" vertical="center" wrapText="1"/>
    </xf>
    <xf numFmtId="0" fontId="0" fillId="0" borderId="26" xfId="0" applyBorder="1" applyAlignment="1">
      <alignment horizontal="center" vertical="center" wrapText="1"/>
    </xf>
    <xf numFmtId="0" fontId="0" fillId="0" borderId="35" xfId="0" applyBorder="1" applyAlignment="1">
      <alignment horizontal="center" vertical="center" wrapText="1"/>
    </xf>
    <xf numFmtId="0" fontId="0" fillId="0" borderId="35" xfId="0" applyBorder="1" applyAlignment="1">
      <alignment horizontal="left" vertical="center" wrapText="1"/>
    </xf>
    <xf numFmtId="3" fontId="0" fillId="0" borderId="12" xfId="0" applyNumberFormat="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3" fontId="0" fillId="0" borderId="0" xfId="0" applyNumberFormat="1" applyBorder="1" applyAlignment="1">
      <alignment horizontal="left" vertical="center" wrapText="1"/>
    </xf>
    <xf numFmtId="14" fontId="0" fillId="0" borderId="0" xfId="0" applyNumberFormat="1" applyBorder="1" applyAlignment="1">
      <alignment horizontal="left" vertical="center" wrapText="1"/>
    </xf>
    <xf numFmtId="0" fontId="7" fillId="3" borderId="2" xfId="3"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49" fontId="27" fillId="0" borderId="51" xfId="3" applyNumberFormat="1" applyFont="1" applyFill="1" applyBorder="1" applyAlignment="1" applyProtection="1">
      <alignment vertical="center" wrapText="1"/>
      <protection locked="0"/>
    </xf>
    <xf numFmtId="169" fontId="28" fillId="0" borderId="12" xfId="3" applyNumberFormat="1" applyFont="1" applyBorder="1" applyAlignment="1" applyProtection="1">
      <alignment horizontal="right" vertical="center"/>
    </xf>
    <xf numFmtId="0" fontId="0" fillId="0" borderId="7" xfId="0" applyBorder="1" applyAlignment="1">
      <alignment horizontal="center" vertical="center" wrapText="1"/>
    </xf>
    <xf numFmtId="49" fontId="29" fillId="0" borderId="51" xfId="3" applyNumberFormat="1" applyFont="1" applyFill="1" applyBorder="1" applyAlignment="1" applyProtection="1">
      <alignment horizontal="left" vertical="center" wrapText="1" indent="1"/>
      <protection locked="0"/>
    </xf>
    <xf numFmtId="169" fontId="30" fillId="0" borderId="12" xfId="3" applyNumberFormat="1" applyFont="1" applyBorder="1" applyAlignment="1" applyProtection="1">
      <alignment horizontal="right" vertical="center"/>
    </xf>
    <xf numFmtId="17" fontId="0" fillId="0" borderId="14" xfId="0" applyNumberFormat="1" applyBorder="1" applyAlignment="1">
      <alignment horizontal="center" vertical="center"/>
    </xf>
    <xf numFmtId="17" fontId="0" fillId="0" borderId="30" xfId="0" applyNumberFormat="1" applyBorder="1" applyAlignment="1">
      <alignment horizontal="center" vertical="center"/>
    </xf>
    <xf numFmtId="49" fontId="31" fillId="0" borderId="51" xfId="3" applyNumberFormat="1" applyFont="1" applyFill="1" applyBorder="1" applyAlignment="1" applyProtection="1">
      <alignment horizontal="left" vertical="center" wrapText="1" indent="1"/>
      <protection locked="0"/>
    </xf>
    <xf numFmtId="169" fontId="32" fillId="0" borderId="12" xfId="3" applyNumberFormat="1" applyFont="1" applyBorder="1" applyAlignment="1" applyProtection="1">
      <alignment horizontal="right" vertical="center"/>
    </xf>
    <xf numFmtId="0" fontId="33" fillId="0" borderId="51" xfId="3" applyNumberFormat="1" applyFont="1" applyFill="1" applyBorder="1" applyAlignment="1" applyProtection="1">
      <alignment horizontal="left" vertical="center" wrapText="1" indent="1"/>
      <protection locked="0"/>
    </xf>
    <xf numFmtId="49" fontId="30" fillId="0" borderId="51" xfId="3" applyNumberFormat="1" applyFont="1" applyFill="1" applyBorder="1" applyAlignment="1" applyProtection="1">
      <alignment horizontal="left" vertical="center" wrapText="1" indent="1"/>
      <protection locked="0"/>
    </xf>
    <xf numFmtId="0" fontId="31" fillId="0" borderId="51" xfId="3" applyNumberFormat="1" applyFont="1" applyFill="1" applyBorder="1" applyAlignment="1" applyProtection="1">
      <alignment horizontal="left" vertical="center" wrapText="1" indent="1"/>
      <protection locked="0"/>
    </xf>
    <xf numFmtId="49" fontId="33" fillId="0" borderId="51" xfId="3" applyNumberFormat="1" applyFont="1" applyFill="1" applyBorder="1" applyAlignment="1" applyProtection="1">
      <alignment horizontal="left" vertical="center" wrapText="1" indent="1"/>
      <protection locked="0"/>
    </xf>
    <xf numFmtId="49" fontId="34" fillId="0" borderId="51" xfId="3" applyNumberFormat="1" applyFont="1" applyFill="1" applyBorder="1" applyAlignment="1" applyProtection="1">
      <alignment vertical="center" wrapText="1"/>
      <protection locked="0"/>
    </xf>
    <xf numFmtId="169" fontId="35" fillId="0" borderId="12" xfId="3" applyNumberFormat="1" applyFont="1" applyBorder="1" applyAlignment="1" applyProtection="1">
      <alignment horizontal="right" vertical="center"/>
    </xf>
    <xf numFmtId="0" fontId="0" fillId="0" borderId="8" xfId="0" applyBorder="1" applyAlignment="1">
      <alignment horizontal="center" vertical="center" wrapText="1"/>
    </xf>
    <xf numFmtId="0" fontId="31" fillId="4" borderId="52" xfId="3" applyNumberFormat="1" applyFont="1" applyFill="1" applyBorder="1" applyAlignment="1" applyProtection="1">
      <alignment horizontal="left" vertical="center" wrapText="1" indent="1"/>
      <protection locked="0"/>
    </xf>
    <xf numFmtId="169" fontId="28" fillId="0" borderId="24" xfId="3" applyNumberFormat="1" applyFont="1" applyBorder="1" applyAlignment="1" applyProtection="1">
      <alignment horizontal="right" vertical="center"/>
    </xf>
    <xf numFmtId="0" fontId="0" fillId="0" borderId="25" xfId="0" applyBorder="1" applyAlignment="1">
      <alignment horizontal="center" vertical="center"/>
    </xf>
    <xf numFmtId="49" fontId="36" fillId="0" borderId="0" xfId="3" applyNumberFormat="1" applyFont="1" applyFill="1" applyBorder="1" applyAlignment="1" applyProtection="1">
      <alignment horizontal="left" vertical="center" wrapText="1" indent="1"/>
      <protection locked="0"/>
    </xf>
    <xf numFmtId="169" fontId="28" fillId="0" borderId="14" xfId="3" applyNumberFormat="1" applyFont="1" applyBorder="1" applyAlignment="1" applyProtection="1">
      <alignment horizontal="right" vertical="center"/>
    </xf>
    <xf numFmtId="49" fontId="34" fillId="0" borderId="19" xfId="3" applyNumberFormat="1" applyFont="1" applyFill="1" applyBorder="1" applyAlignment="1" applyProtection="1">
      <alignment horizontal="left" vertical="center" wrapText="1" indent="1"/>
      <protection locked="0"/>
    </xf>
    <xf numFmtId="170" fontId="35" fillId="0" borderId="19" xfId="0" applyNumberFormat="1" applyFont="1" applyBorder="1" applyAlignment="1">
      <alignment vertical="center"/>
    </xf>
    <xf numFmtId="0" fontId="0" fillId="0" borderId="20" xfId="0" applyBorder="1" applyAlignment="1">
      <alignment vertical="center"/>
    </xf>
    <xf numFmtId="49" fontId="37" fillId="0" borderId="12" xfId="3" applyNumberFormat="1" applyFont="1" applyFill="1" applyBorder="1" applyAlignment="1" applyProtection="1">
      <alignment horizontal="left" vertical="center" wrapText="1"/>
    </xf>
    <xf numFmtId="17" fontId="0" fillId="0" borderId="12" xfId="0" applyNumberFormat="1" applyBorder="1" applyAlignment="1">
      <alignment vertical="center"/>
    </xf>
    <xf numFmtId="17" fontId="0" fillId="0" borderId="22" xfId="0" applyNumberFormat="1" applyBorder="1" applyAlignment="1">
      <alignment vertical="center"/>
    </xf>
    <xf numFmtId="49" fontId="34" fillId="0" borderId="12" xfId="3" applyNumberFormat="1" applyFont="1" applyFill="1" applyBorder="1" applyAlignment="1" applyProtection="1">
      <alignment horizontal="left" vertical="center" wrapText="1" indent="1"/>
      <protection locked="0"/>
    </xf>
    <xf numFmtId="170" fontId="35" fillId="0" borderId="12" xfId="0" applyNumberFormat="1" applyFont="1" applyBorder="1" applyAlignment="1">
      <alignment vertical="center"/>
    </xf>
    <xf numFmtId="49" fontId="38" fillId="0" borderId="12" xfId="3" applyNumberFormat="1" applyFont="1" applyFill="1" applyBorder="1" applyAlignment="1" applyProtection="1">
      <alignment horizontal="left" vertical="center" wrapText="1"/>
    </xf>
    <xf numFmtId="49" fontId="38" fillId="0" borderId="24" xfId="3" applyNumberFormat="1" applyFont="1" applyFill="1" applyBorder="1" applyAlignment="1" applyProtection="1">
      <alignment horizontal="left" vertical="center" wrapText="1"/>
    </xf>
    <xf numFmtId="0" fontId="0" fillId="0" borderId="24" xfId="0" applyBorder="1" applyAlignment="1">
      <alignment vertical="center"/>
    </xf>
    <xf numFmtId="0" fontId="0" fillId="0" borderId="25" xfId="0" applyBorder="1" applyAlignment="1">
      <alignment vertical="center"/>
    </xf>
    <xf numFmtId="0" fontId="0" fillId="0" borderId="53" xfId="0" applyBorder="1" applyAlignment="1">
      <alignment horizontal="center" vertical="center"/>
    </xf>
    <xf numFmtId="0" fontId="23" fillId="4" borderId="12" xfId="0" applyFont="1" applyFill="1" applyBorder="1" applyAlignment="1">
      <alignment horizontal="left" vertical="center" wrapText="1"/>
    </xf>
    <xf numFmtId="0" fontId="0" fillId="0" borderId="12" xfId="0" applyFont="1" applyBorder="1" applyAlignment="1">
      <alignment vertical="center"/>
    </xf>
    <xf numFmtId="171" fontId="2" fillId="0" borderId="12" xfId="0" applyNumberFormat="1" applyFont="1" applyBorder="1" applyAlignment="1">
      <alignment vertical="center"/>
    </xf>
    <xf numFmtId="0" fontId="0" fillId="0" borderId="54" xfId="0" applyBorder="1" applyAlignment="1">
      <alignment horizontal="center" vertical="center"/>
    </xf>
    <xf numFmtId="0" fontId="0" fillId="4" borderId="12" xfId="0" applyFont="1" applyFill="1" applyBorder="1" applyAlignment="1">
      <alignment vertical="center"/>
    </xf>
    <xf numFmtId="0" fontId="10" fillId="0" borderId="12" xfId="0" applyFont="1" applyBorder="1" applyAlignment="1">
      <alignment horizontal="left" vertical="center" wrapText="1"/>
    </xf>
    <xf numFmtId="171" fontId="10" fillId="0" borderId="12" xfId="7" applyNumberFormat="1" applyFont="1" applyBorder="1" applyAlignment="1">
      <alignment horizontal="center" vertical="center" wrapText="1"/>
    </xf>
    <xf numFmtId="17" fontId="0" fillId="0" borderId="30" xfId="0" applyNumberFormat="1" applyBorder="1" applyAlignment="1">
      <alignment horizontal="right" vertical="center"/>
    </xf>
    <xf numFmtId="171" fontId="0" fillId="0" borderId="12" xfId="0" applyNumberFormat="1" applyFont="1" applyBorder="1" applyAlignment="1">
      <alignment vertical="center"/>
    </xf>
    <xf numFmtId="171" fontId="10" fillId="0" borderId="12" xfId="7" applyNumberFormat="1" applyFont="1" applyBorder="1" applyAlignment="1">
      <alignment horizontal="right" vertical="center" wrapText="1"/>
    </xf>
    <xf numFmtId="0" fontId="10" fillId="0" borderId="12" xfId="3" applyFont="1" applyBorder="1" applyAlignment="1" applyProtection="1">
      <alignment horizontal="left" vertical="center" wrapText="1"/>
      <protection locked="0"/>
    </xf>
    <xf numFmtId="0" fontId="2" fillId="4" borderId="12" xfId="0" applyFont="1" applyFill="1" applyBorder="1" applyAlignment="1">
      <alignment horizontal="left" vertical="center" wrapText="1"/>
    </xf>
    <xf numFmtId="0" fontId="39" fillId="0" borderId="12" xfId="0" applyFont="1" applyBorder="1" applyAlignment="1">
      <alignment horizontal="left" vertical="center" wrapText="1"/>
    </xf>
    <xf numFmtId="0" fontId="0" fillId="0" borderId="55" xfId="0" applyBorder="1" applyAlignment="1">
      <alignment horizontal="center" vertical="center"/>
    </xf>
    <xf numFmtId="0" fontId="40" fillId="0" borderId="0" xfId="0" applyFont="1" applyAlignment="1">
      <alignment vertical="center"/>
    </xf>
    <xf numFmtId="0" fontId="41" fillId="0" borderId="12" xfId="3" applyFont="1" applyBorder="1" applyAlignment="1" applyProtection="1">
      <alignment horizontal="center" vertical="center" wrapText="1"/>
    </xf>
    <xf numFmtId="0" fontId="0" fillId="0" borderId="12" xfId="0" applyBorder="1" applyAlignment="1">
      <alignment horizontal="center" vertical="center"/>
    </xf>
    <xf numFmtId="3" fontId="0" fillId="0" borderId="12" xfId="0" applyNumberFormat="1" applyBorder="1" applyAlignment="1">
      <alignment horizontal="center" vertical="center"/>
    </xf>
    <xf numFmtId="0" fontId="41" fillId="0" borderId="12" xfId="3" applyFont="1" applyBorder="1" applyAlignment="1" applyProtection="1">
      <alignment horizontal="center" vertical="center" wrapText="1"/>
    </xf>
    <xf numFmtId="0" fontId="0" fillId="0" borderId="12" xfId="0" applyBorder="1" applyAlignment="1">
      <alignment horizontal="center" vertical="center" wrapText="1"/>
    </xf>
    <xf numFmtId="0" fontId="0" fillId="5" borderId="0" xfId="0" applyFill="1" applyAlignment="1">
      <alignment horizontal="left" vertical="center" wrapText="1"/>
    </xf>
  </cellXfs>
  <cellStyles count="8">
    <cellStyle name="Millares" xfId="1" builtinId="3"/>
    <cellStyle name="Moneda" xfId="2" builtinId="4"/>
    <cellStyle name="Moneda 2" xfId="4"/>
    <cellStyle name="Moneda 3" xfId="6"/>
    <cellStyle name="Moneda 3 2" xfId="7"/>
    <cellStyle name="Normal" xfId="0" builtinId="0"/>
    <cellStyle name="Normal 4" xfId="3"/>
    <cellStyle name="Normal_Hoja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3%20MATRIZ%20PLAN%20ACCION_2016_SSA.xlt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DEACCION_2016_SEC%20GR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PLANDEACCION_2016_SEC%20GR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1873171\AppData\Local\Microsoft\Windows\INetCache\Content.Outlook\WOKWWCBC\Matriz%20Plan%20de%20Acci&#243;n%202016.xlt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Complemento%20PA2016%20Cronograma%20INV%20Informatica.xlt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51778649\AppData\Local\Microsoft\Windows\INetCache\Content.Outlook\NNL1WP3T\PLAN%20DE%20ACCION%20SUBD%202016_25_01_2016.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Hoja2"/>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2"/>
  <sheetViews>
    <sheetView zoomScale="70" zoomScaleNormal="70" workbookViewId="0">
      <selection activeCell="J9" sqref="J9"/>
    </sheetView>
  </sheetViews>
  <sheetFormatPr baseColWidth="10" defaultColWidth="11.5703125" defaultRowHeight="15"/>
  <cols>
    <col min="1" max="1" width="1.7109375" style="31" customWidth="1"/>
    <col min="2" max="2" width="68.42578125" style="31" customWidth="1"/>
    <col min="3" max="3" width="28.7109375" style="31" customWidth="1"/>
    <col min="4" max="4" width="22.85546875" style="31" bestFit="1" customWidth="1"/>
    <col min="5" max="5" width="31.42578125" style="31" customWidth="1"/>
    <col min="6" max="6" width="40.140625" style="31" customWidth="1"/>
    <col min="7" max="8" width="27.28515625" style="31" customWidth="1"/>
    <col min="9" max="9" width="20.7109375" style="31" customWidth="1"/>
    <col min="10" max="10" width="22.42578125" style="31" customWidth="1"/>
    <col min="11" max="11" width="26" style="31" customWidth="1"/>
    <col min="12" max="12" width="16" style="31" bestFit="1" customWidth="1"/>
    <col min="13" max="13" width="49" style="31" hidden="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3" s="3" customFormat="1" ht="66.75" customHeight="1">
      <c r="B2" s="1" t="s">
        <v>412</v>
      </c>
      <c r="C2" s="2"/>
      <c r="D2" s="2"/>
      <c r="E2" s="2"/>
      <c r="F2" s="2"/>
      <c r="G2" s="2"/>
      <c r="H2" s="2"/>
      <c r="I2" s="2"/>
      <c r="J2" s="2"/>
    </row>
    <row r="3" spans="2:13" s="4" customFormat="1" ht="13.5" thickBot="1">
      <c r="B3" s="352" t="s">
        <v>413</v>
      </c>
      <c r="F3" s="352" t="s">
        <v>414</v>
      </c>
    </row>
    <row r="4" spans="2:13" s="4" customFormat="1" ht="36" customHeight="1" thickBot="1">
      <c r="B4" s="5" t="s">
        <v>1</v>
      </c>
      <c r="C4" s="6" t="s">
        <v>2</v>
      </c>
      <c r="D4" s="5" t="s">
        <v>3</v>
      </c>
      <c r="E4" s="5" t="s">
        <v>4</v>
      </c>
      <c r="F4" s="7" t="s">
        <v>5</v>
      </c>
      <c r="G4" s="5" t="s">
        <v>6</v>
      </c>
      <c r="H4" s="8" t="s">
        <v>7</v>
      </c>
      <c r="I4" s="9"/>
      <c r="J4" s="10"/>
    </row>
    <row r="5" spans="2:13" s="4" customFormat="1" ht="15.75" customHeight="1" thickBot="1">
      <c r="B5" s="5"/>
      <c r="C5" s="11"/>
      <c r="D5" s="5"/>
      <c r="E5" s="5"/>
      <c r="F5" s="12"/>
      <c r="G5" s="5"/>
      <c r="H5" s="13"/>
      <c r="I5" s="14"/>
      <c r="J5" s="15"/>
    </row>
    <row r="6" spans="2:13" s="4" customFormat="1" ht="51" customHeight="1">
      <c r="B6" s="6"/>
      <c r="C6" s="11"/>
      <c r="D6" s="6"/>
      <c r="E6" s="6"/>
      <c r="F6" s="16" t="s">
        <v>8</v>
      </c>
      <c r="G6" s="17" t="s">
        <v>8</v>
      </c>
      <c r="H6" s="17" t="s">
        <v>9</v>
      </c>
      <c r="I6" s="16" t="s">
        <v>10</v>
      </c>
      <c r="J6" s="16" t="s">
        <v>11</v>
      </c>
    </row>
    <row r="7" spans="2:13" ht="90" customHeight="1">
      <c r="B7" s="353" t="s">
        <v>415</v>
      </c>
      <c r="C7" s="32" t="s">
        <v>416</v>
      </c>
      <c r="D7" s="354" t="s">
        <v>417</v>
      </c>
      <c r="E7" s="355">
        <v>800000000</v>
      </c>
      <c r="F7" s="354" t="s">
        <v>16</v>
      </c>
      <c r="G7" s="354" t="s">
        <v>55</v>
      </c>
      <c r="H7" s="354" t="s">
        <v>418</v>
      </c>
      <c r="I7" s="354" t="s">
        <v>419</v>
      </c>
      <c r="J7" s="354" t="s">
        <v>420</v>
      </c>
    </row>
    <row r="8" spans="2:13">
      <c r="B8" s="353"/>
      <c r="C8" s="32"/>
      <c r="D8" s="354"/>
      <c r="E8" s="354"/>
      <c r="F8" s="354"/>
      <c r="G8" s="354"/>
      <c r="H8" s="354"/>
      <c r="I8" s="354"/>
      <c r="J8" s="354"/>
    </row>
    <row r="9" spans="2:13" ht="75">
      <c r="B9" s="356" t="s">
        <v>421</v>
      </c>
      <c r="C9" s="357" t="s">
        <v>422</v>
      </c>
      <c r="D9" s="28" t="s">
        <v>417</v>
      </c>
      <c r="E9" s="20">
        <v>1620000000</v>
      </c>
      <c r="F9" s="28" t="s">
        <v>55</v>
      </c>
      <c r="G9" s="28" t="s">
        <v>55</v>
      </c>
      <c r="H9" s="28" t="s">
        <v>423</v>
      </c>
      <c r="I9" s="28" t="s">
        <v>424</v>
      </c>
      <c r="J9" s="38" t="s">
        <v>425</v>
      </c>
      <c r="M9" s="358" t="s">
        <v>426</v>
      </c>
    </row>
    <row r="10" spans="2:13">
      <c r="B10" s="353" t="s">
        <v>427</v>
      </c>
      <c r="C10" s="32" t="s">
        <v>428</v>
      </c>
      <c r="D10" s="354" t="s">
        <v>417</v>
      </c>
      <c r="E10" s="355">
        <v>40000000</v>
      </c>
      <c r="F10" s="354" t="s">
        <v>55</v>
      </c>
      <c r="G10" s="354" t="s">
        <v>55</v>
      </c>
      <c r="H10" s="354" t="s">
        <v>423</v>
      </c>
      <c r="I10" s="354" t="s">
        <v>429</v>
      </c>
      <c r="J10" s="354" t="s">
        <v>430</v>
      </c>
    </row>
    <row r="11" spans="2:13">
      <c r="B11" s="353"/>
      <c r="C11" s="32"/>
      <c r="D11" s="354"/>
      <c r="E11" s="354"/>
      <c r="F11" s="354"/>
      <c r="G11" s="354"/>
      <c r="H11" s="354"/>
      <c r="I11" s="354"/>
      <c r="J11" s="354"/>
    </row>
    <row r="12" spans="2:13">
      <c r="B12" s="353"/>
      <c r="C12" s="32"/>
      <c r="D12" s="354"/>
      <c r="E12" s="354"/>
      <c r="F12" s="354"/>
      <c r="G12" s="354"/>
      <c r="H12" s="354"/>
      <c r="I12" s="354"/>
      <c r="J12" s="354"/>
    </row>
  </sheetData>
  <dataConsolidate/>
  <mergeCells count="26">
    <mergeCell ref="I10:I12"/>
    <mergeCell ref="J10:J12"/>
    <mergeCell ref="H7:H8"/>
    <mergeCell ref="I7:I8"/>
    <mergeCell ref="J7:J8"/>
    <mergeCell ref="B10:B12"/>
    <mergeCell ref="C10:C12"/>
    <mergeCell ref="D10:D12"/>
    <mergeCell ref="E10:E12"/>
    <mergeCell ref="F10:F12"/>
    <mergeCell ref="G10:G12"/>
    <mergeCell ref="H10:H12"/>
    <mergeCell ref="B7:B8"/>
    <mergeCell ref="C7:C8"/>
    <mergeCell ref="D7:D8"/>
    <mergeCell ref="E7:E8"/>
    <mergeCell ref="F7:F8"/>
    <mergeCell ref="G7:G8"/>
    <mergeCell ref="B2:J2"/>
    <mergeCell ref="B4:B6"/>
    <mergeCell ref="C4:C6"/>
    <mergeCell ref="D4:D6"/>
    <mergeCell ref="E4:E6"/>
    <mergeCell ref="F4:F5"/>
    <mergeCell ref="G4:G5"/>
    <mergeCell ref="H4:J5"/>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F9:G9 F7:G7 B7:B9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2:J120"/>
  <sheetViews>
    <sheetView zoomScaleNormal="100" workbookViewId="0">
      <selection activeCell="D25" sqref="D25"/>
    </sheetView>
  </sheetViews>
  <sheetFormatPr baseColWidth="10" defaultColWidth="11.5703125" defaultRowHeight="15"/>
  <cols>
    <col min="1" max="1" width="1.7109375" style="31" customWidth="1"/>
    <col min="2" max="2" width="28.140625" style="31" customWidth="1"/>
    <col min="3" max="3" width="28.7109375" style="31" customWidth="1"/>
    <col min="4" max="4" width="22.85546875" style="31" bestFit="1" customWidth="1"/>
    <col min="5" max="5" width="32.7109375" style="31" customWidth="1"/>
    <col min="6" max="6" width="40.140625" style="31" customWidth="1"/>
    <col min="7"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s="3" customFormat="1" ht="66.75" customHeight="1">
      <c r="B2" s="1" t="s">
        <v>381</v>
      </c>
      <c r="C2" s="2"/>
      <c r="D2" s="2"/>
      <c r="E2" s="2"/>
      <c r="F2" s="2"/>
      <c r="G2" s="2"/>
      <c r="H2" s="2"/>
      <c r="I2" s="2"/>
      <c r="J2" s="2"/>
    </row>
    <row r="3" spans="2:10" s="4" customFormat="1" ht="13.5" thickBot="1"/>
    <row r="4" spans="2:10" s="4" customFormat="1" ht="36" customHeight="1" thickBot="1">
      <c r="B4" s="5" t="s">
        <v>1</v>
      </c>
      <c r="C4" s="6" t="s">
        <v>2</v>
      </c>
      <c r="D4" s="5" t="s">
        <v>3</v>
      </c>
      <c r="E4" s="5" t="s">
        <v>4</v>
      </c>
      <c r="F4" s="7" t="s">
        <v>5</v>
      </c>
      <c r="G4" s="5" t="s">
        <v>6</v>
      </c>
      <c r="H4" s="8" t="s">
        <v>7</v>
      </c>
      <c r="I4" s="9"/>
      <c r="J4" s="10"/>
    </row>
    <row r="5" spans="2:10" s="4" customFormat="1" ht="15.75" customHeight="1" thickBot="1">
      <c r="B5" s="5"/>
      <c r="C5" s="11"/>
      <c r="D5" s="5"/>
      <c r="E5" s="5"/>
      <c r="F5" s="12"/>
      <c r="G5" s="5"/>
      <c r="H5" s="13"/>
      <c r="I5" s="14"/>
      <c r="J5" s="15"/>
    </row>
    <row r="6" spans="2:10" s="4" customFormat="1" ht="30.75" customHeight="1" thickBot="1">
      <c r="B6" s="5"/>
      <c r="C6" s="152"/>
      <c r="D6" s="5"/>
      <c r="E6" s="5"/>
      <c r="F6" s="153" t="s">
        <v>8</v>
      </c>
      <c r="G6" s="154" t="s">
        <v>8</v>
      </c>
      <c r="H6" s="154" t="s">
        <v>9</v>
      </c>
      <c r="I6" s="153" t="s">
        <v>10</v>
      </c>
      <c r="J6" s="153" t="s">
        <v>11</v>
      </c>
    </row>
    <row r="7" spans="2:10" ht="30">
      <c r="B7" s="337" t="s">
        <v>382</v>
      </c>
      <c r="C7" s="338" t="s">
        <v>383</v>
      </c>
      <c r="D7" s="339"/>
      <c r="E7" s="340">
        <f>SUM(E8:E14)</f>
        <v>309</v>
      </c>
      <c r="F7" s="37"/>
      <c r="G7" s="37"/>
      <c r="H7" s="37"/>
      <c r="I7" s="37"/>
      <c r="J7" s="93"/>
    </row>
    <row r="8" spans="2:10">
      <c r="B8" s="341"/>
      <c r="C8" s="342"/>
      <c r="D8" s="343" t="s">
        <v>94</v>
      </c>
      <c r="E8" s="344">
        <v>35</v>
      </c>
      <c r="F8" s="37" t="s">
        <v>55</v>
      </c>
      <c r="G8" s="37" t="s">
        <v>29</v>
      </c>
      <c r="H8" s="329">
        <v>42401</v>
      </c>
      <c r="I8" s="329">
        <v>42461</v>
      </c>
      <c r="J8" s="329">
        <v>42522</v>
      </c>
    </row>
    <row r="9" spans="2:10" ht="30">
      <c r="B9" s="341"/>
      <c r="C9" s="342"/>
      <c r="D9" s="343" t="s">
        <v>384</v>
      </c>
      <c r="E9" s="344">
        <v>50</v>
      </c>
      <c r="F9" s="37" t="s">
        <v>55</v>
      </c>
      <c r="G9" s="37" t="s">
        <v>29</v>
      </c>
      <c r="H9" s="329">
        <v>42401</v>
      </c>
      <c r="I9" s="329">
        <v>42461</v>
      </c>
      <c r="J9" s="329">
        <v>42522</v>
      </c>
    </row>
    <row r="10" spans="2:10">
      <c r="B10" s="341"/>
      <c r="C10" s="342"/>
      <c r="D10" s="343" t="s">
        <v>268</v>
      </c>
      <c r="E10" s="344">
        <v>40</v>
      </c>
      <c r="F10" s="37" t="s">
        <v>55</v>
      </c>
      <c r="G10" s="37" t="s">
        <v>29</v>
      </c>
      <c r="H10" s="329">
        <v>42401</v>
      </c>
      <c r="I10" s="37"/>
      <c r="J10" s="329">
        <v>42522</v>
      </c>
    </row>
    <row r="11" spans="2:10">
      <c r="B11" s="341"/>
      <c r="C11" s="342"/>
      <c r="D11" s="343" t="s">
        <v>269</v>
      </c>
      <c r="E11" s="344">
        <v>70</v>
      </c>
      <c r="F11" s="37" t="s">
        <v>55</v>
      </c>
      <c r="G11" s="37" t="s">
        <v>29</v>
      </c>
      <c r="H11" s="329">
        <v>42401</v>
      </c>
      <c r="I11" s="329">
        <v>42461</v>
      </c>
      <c r="J11" s="329">
        <v>42522</v>
      </c>
    </row>
    <row r="12" spans="2:10">
      <c r="B12" s="341"/>
      <c r="C12" s="342"/>
      <c r="D12" s="343" t="s">
        <v>270</v>
      </c>
      <c r="E12" s="344">
        <v>54</v>
      </c>
      <c r="F12" s="37" t="s">
        <v>55</v>
      </c>
      <c r="G12" s="37" t="s">
        <v>29</v>
      </c>
      <c r="H12" s="329">
        <v>42401</v>
      </c>
      <c r="I12" s="329">
        <v>42461</v>
      </c>
      <c r="J12" s="329">
        <v>42522</v>
      </c>
    </row>
    <row r="13" spans="2:10" ht="30">
      <c r="B13" s="341"/>
      <c r="C13" s="342"/>
      <c r="D13" s="343" t="s">
        <v>385</v>
      </c>
      <c r="E13" s="344">
        <v>35</v>
      </c>
      <c r="F13" s="37" t="s">
        <v>55</v>
      </c>
      <c r="G13" s="37" t="s">
        <v>29</v>
      </c>
      <c r="H13" s="329">
        <v>42401</v>
      </c>
      <c r="I13" s="329">
        <v>42461</v>
      </c>
      <c r="J13" s="329">
        <v>42522</v>
      </c>
    </row>
    <row r="14" spans="2:10">
      <c r="B14" s="341"/>
      <c r="C14" s="342"/>
      <c r="D14" s="343" t="s">
        <v>272</v>
      </c>
      <c r="E14" s="344">
        <v>25</v>
      </c>
      <c r="F14" s="37" t="s">
        <v>55</v>
      </c>
      <c r="G14" s="37" t="s">
        <v>29</v>
      </c>
      <c r="H14" s="329">
        <v>42401</v>
      </c>
      <c r="I14" s="329">
        <v>42461</v>
      </c>
      <c r="J14" s="329">
        <v>42522</v>
      </c>
    </row>
    <row r="15" spans="2:10" ht="60">
      <c r="B15" s="341"/>
      <c r="C15" s="338" t="s">
        <v>386</v>
      </c>
      <c r="D15" s="339"/>
      <c r="E15" s="340">
        <f>SUM(E16:E18)</f>
        <v>80</v>
      </c>
      <c r="F15" s="37"/>
      <c r="G15" s="37"/>
      <c r="H15" s="37"/>
      <c r="I15" s="37"/>
      <c r="J15" s="37"/>
    </row>
    <row r="16" spans="2:10">
      <c r="B16" s="341"/>
      <c r="C16" s="342"/>
      <c r="D16" s="343" t="s">
        <v>94</v>
      </c>
      <c r="E16" s="344">
        <v>40</v>
      </c>
      <c r="F16" s="37" t="s">
        <v>55</v>
      </c>
      <c r="G16" s="37" t="s">
        <v>29</v>
      </c>
      <c r="H16" s="329">
        <v>42401</v>
      </c>
      <c r="I16" s="329">
        <v>42461</v>
      </c>
      <c r="J16" s="329">
        <v>42522</v>
      </c>
    </row>
    <row r="17" spans="2:10">
      <c r="B17" s="341"/>
      <c r="C17" s="342"/>
      <c r="D17" s="343" t="s">
        <v>269</v>
      </c>
      <c r="E17" s="344">
        <v>15</v>
      </c>
      <c r="F17" s="37" t="s">
        <v>55</v>
      </c>
      <c r="G17" s="37" t="s">
        <v>29</v>
      </c>
      <c r="H17" s="329">
        <v>42401</v>
      </c>
      <c r="I17" s="329">
        <v>42461</v>
      </c>
      <c r="J17" s="329">
        <v>42522</v>
      </c>
    </row>
    <row r="18" spans="2:10" ht="30">
      <c r="B18" s="341"/>
      <c r="C18" s="342"/>
      <c r="D18" s="343" t="s">
        <v>385</v>
      </c>
      <c r="E18" s="344">
        <v>25</v>
      </c>
      <c r="F18" s="37" t="s">
        <v>55</v>
      </c>
      <c r="G18" s="37" t="s">
        <v>29</v>
      </c>
      <c r="H18" s="329">
        <v>42401</v>
      </c>
      <c r="I18" s="329">
        <v>42461</v>
      </c>
      <c r="J18" s="329">
        <v>42522</v>
      </c>
    </row>
    <row r="19" spans="2:10" ht="30">
      <c r="B19" s="341"/>
      <c r="C19" s="338" t="s">
        <v>387</v>
      </c>
      <c r="D19" s="339"/>
      <c r="E19" s="340">
        <f>SUM(E20:E25)</f>
        <v>36</v>
      </c>
      <c r="F19" s="37"/>
      <c r="G19" s="37"/>
      <c r="H19" s="37"/>
      <c r="I19" s="37"/>
      <c r="J19" s="37"/>
    </row>
    <row r="20" spans="2:10">
      <c r="B20" s="341"/>
      <c r="C20" s="342"/>
      <c r="D20" s="343" t="s">
        <v>94</v>
      </c>
      <c r="E20" s="344">
        <v>10</v>
      </c>
      <c r="F20" s="37" t="s">
        <v>55</v>
      </c>
      <c r="G20" s="37" t="s">
        <v>29</v>
      </c>
      <c r="H20" s="329">
        <v>42401</v>
      </c>
      <c r="I20" s="329">
        <v>42461</v>
      </c>
      <c r="J20" s="329">
        <v>42522</v>
      </c>
    </row>
    <row r="21" spans="2:10" ht="30">
      <c r="B21" s="341"/>
      <c r="C21" s="342"/>
      <c r="D21" s="343" t="s">
        <v>384</v>
      </c>
      <c r="E21" s="344">
        <v>8</v>
      </c>
      <c r="F21" s="37" t="s">
        <v>55</v>
      </c>
      <c r="G21" s="37" t="s">
        <v>29</v>
      </c>
      <c r="H21" s="329">
        <v>42401</v>
      </c>
      <c r="I21" s="329">
        <v>42461</v>
      </c>
      <c r="J21" s="329">
        <v>42522</v>
      </c>
    </row>
    <row r="22" spans="2:10">
      <c r="B22" s="341"/>
      <c r="C22" s="342"/>
      <c r="D22" s="343" t="s">
        <v>269</v>
      </c>
      <c r="E22" s="344">
        <v>5</v>
      </c>
      <c r="F22" s="37" t="s">
        <v>55</v>
      </c>
      <c r="G22" s="37" t="s">
        <v>29</v>
      </c>
      <c r="H22" s="329">
        <v>42401</v>
      </c>
      <c r="I22" s="329">
        <v>42461</v>
      </c>
      <c r="J22" s="329">
        <v>42522</v>
      </c>
    </row>
    <row r="23" spans="2:10" ht="30">
      <c r="B23" s="341"/>
      <c r="C23" s="342"/>
      <c r="D23" s="343" t="s">
        <v>96</v>
      </c>
      <c r="E23" s="344">
        <v>5</v>
      </c>
      <c r="F23" s="37" t="s">
        <v>55</v>
      </c>
      <c r="G23" s="37" t="s">
        <v>29</v>
      </c>
      <c r="H23" s="329">
        <v>42401</v>
      </c>
      <c r="I23" s="329">
        <v>42461</v>
      </c>
      <c r="J23" s="329">
        <v>42522</v>
      </c>
    </row>
    <row r="24" spans="2:10" ht="30">
      <c r="B24" s="341"/>
      <c r="C24" s="342"/>
      <c r="D24" s="343" t="s">
        <v>102</v>
      </c>
      <c r="E24" s="344">
        <v>3</v>
      </c>
      <c r="F24" s="37" t="s">
        <v>55</v>
      </c>
      <c r="G24" s="37" t="s">
        <v>29</v>
      </c>
      <c r="H24" s="329">
        <v>42401</v>
      </c>
      <c r="I24" s="329">
        <v>42461</v>
      </c>
      <c r="J24" s="329">
        <v>42522</v>
      </c>
    </row>
    <row r="25" spans="2:10" ht="30">
      <c r="B25" s="341"/>
      <c r="C25" s="342"/>
      <c r="D25" s="343" t="s">
        <v>103</v>
      </c>
      <c r="E25" s="344">
        <v>5</v>
      </c>
      <c r="F25" s="37" t="s">
        <v>55</v>
      </c>
      <c r="G25" s="37" t="s">
        <v>29</v>
      </c>
      <c r="H25" s="329">
        <v>42401</v>
      </c>
      <c r="I25" s="329">
        <v>42461</v>
      </c>
      <c r="J25" s="329">
        <v>42522</v>
      </c>
    </row>
    <row r="26" spans="2:10" ht="45">
      <c r="B26" s="341"/>
      <c r="C26" s="338" t="s">
        <v>388</v>
      </c>
      <c r="D26" s="339"/>
      <c r="E26" s="340">
        <f>SUM(E27:E33)</f>
        <v>66</v>
      </c>
      <c r="F26" s="37"/>
      <c r="G26" s="37"/>
      <c r="H26" s="37"/>
      <c r="I26" s="37"/>
      <c r="J26" s="37"/>
    </row>
    <row r="27" spans="2:10">
      <c r="B27" s="341"/>
      <c r="C27" s="342"/>
      <c r="D27" s="343" t="s">
        <v>94</v>
      </c>
      <c r="E27" s="344">
        <v>15</v>
      </c>
      <c r="F27" s="37" t="s">
        <v>55</v>
      </c>
      <c r="G27" s="37" t="s">
        <v>29</v>
      </c>
      <c r="H27" s="329">
        <v>42401</v>
      </c>
      <c r="I27" s="329">
        <v>42461</v>
      </c>
      <c r="J27" s="345">
        <v>42644</v>
      </c>
    </row>
    <row r="28" spans="2:10" ht="30">
      <c r="B28" s="341"/>
      <c r="C28" s="342"/>
      <c r="D28" s="343" t="s">
        <v>384</v>
      </c>
      <c r="E28" s="344">
        <v>10</v>
      </c>
      <c r="F28" s="37" t="s">
        <v>55</v>
      </c>
      <c r="G28" s="37" t="s">
        <v>29</v>
      </c>
      <c r="H28" s="329">
        <v>42401</v>
      </c>
      <c r="I28" s="329">
        <v>42461</v>
      </c>
      <c r="J28" s="345">
        <v>42644</v>
      </c>
    </row>
    <row r="29" spans="2:10">
      <c r="B29" s="341"/>
      <c r="C29" s="342"/>
      <c r="D29" s="343" t="s">
        <v>268</v>
      </c>
      <c r="E29" s="344">
        <v>5</v>
      </c>
      <c r="F29" s="37" t="s">
        <v>55</v>
      </c>
      <c r="G29" s="37" t="s">
        <v>29</v>
      </c>
      <c r="H29" s="329">
        <v>42401</v>
      </c>
      <c r="I29" s="329">
        <v>42461</v>
      </c>
      <c r="J29" s="345">
        <v>42644</v>
      </c>
    </row>
    <row r="30" spans="2:10">
      <c r="B30" s="341"/>
      <c r="C30" s="342"/>
      <c r="D30" s="343" t="s">
        <v>269</v>
      </c>
      <c r="E30" s="344">
        <v>15</v>
      </c>
      <c r="F30" s="37" t="s">
        <v>55</v>
      </c>
      <c r="G30" s="37" t="s">
        <v>29</v>
      </c>
      <c r="H30" s="329">
        <v>42401</v>
      </c>
      <c r="I30" s="329">
        <v>42461</v>
      </c>
      <c r="J30" s="345">
        <v>42644</v>
      </c>
    </row>
    <row r="31" spans="2:10">
      <c r="B31" s="341"/>
      <c r="C31" s="342"/>
      <c r="D31" s="343" t="s">
        <v>270</v>
      </c>
      <c r="E31" s="344">
        <v>10</v>
      </c>
      <c r="F31" s="37" t="s">
        <v>55</v>
      </c>
      <c r="G31" s="37" t="s">
        <v>29</v>
      </c>
      <c r="H31" s="329">
        <v>42401</v>
      </c>
      <c r="I31" s="329">
        <v>42461</v>
      </c>
      <c r="J31" s="345">
        <v>42644</v>
      </c>
    </row>
    <row r="32" spans="2:10" ht="30">
      <c r="B32" s="341"/>
      <c r="C32" s="342"/>
      <c r="D32" s="343" t="s">
        <v>385</v>
      </c>
      <c r="E32" s="344">
        <v>6</v>
      </c>
      <c r="F32" s="37" t="s">
        <v>55</v>
      </c>
      <c r="G32" s="37" t="s">
        <v>29</v>
      </c>
      <c r="H32" s="329">
        <v>42401</v>
      </c>
      <c r="I32" s="329">
        <v>42461</v>
      </c>
      <c r="J32" s="345">
        <v>42644</v>
      </c>
    </row>
    <row r="33" spans="2:10">
      <c r="B33" s="341"/>
      <c r="C33" s="342"/>
      <c r="D33" s="343" t="s">
        <v>272</v>
      </c>
      <c r="E33" s="344">
        <v>5</v>
      </c>
      <c r="F33" s="37" t="s">
        <v>55</v>
      </c>
      <c r="G33" s="37" t="s">
        <v>29</v>
      </c>
      <c r="H33" s="329">
        <v>42401</v>
      </c>
      <c r="I33" s="329">
        <v>42461</v>
      </c>
      <c r="J33" s="345">
        <v>42644</v>
      </c>
    </row>
    <row r="34" spans="2:10" ht="60">
      <c r="B34" s="341"/>
      <c r="C34" s="338" t="s">
        <v>389</v>
      </c>
      <c r="D34" s="339"/>
      <c r="E34" s="340">
        <f>SUM(E35:E41)</f>
        <v>455</v>
      </c>
      <c r="F34" s="37"/>
      <c r="G34" s="37"/>
      <c r="H34" s="37"/>
      <c r="I34" s="37"/>
      <c r="J34" s="37"/>
    </row>
    <row r="35" spans="2:10">
      <c r="B35" s="341"/>
      <c r="C35" s="342"/>
      <c r="D35" s="343" t="s">
        <v>94</v>
      </c>
      <c r="E35" s="344">
        <v>80</v>
      </c>
      <c r="F35" s="37" t="s">
        <v>55</v>
      </c>
      <c r="G35" s="37" t="s">
        <v>29</v>
      </c>
      <c r="H35" s="329">
        <v>42401</v>
      </c>
      <c r="I35" s="329">
        <v>42461</v>
      </c>
      <c r="J35" s="345">
        <v>42644</v>
      </c>
    </row>
    <row r="36" spans="2:10" ht="30">
      <c r="B36" s="341"/>
      <c r="C36" s="342"/>
      <c r="D36" s="343" t="s">
        <v>384</v>
      </c>
      <c r="E36" s="344">
        <v>70</v>
      </c>
      <c r="F36" s="37" t="s">
        <v>55</v>
      </c>
      <c r="G36" s="37" t="s">
        <v>29</v>
      </c>
      <c r="H36" s="329">
        <v>42401</v>
      </c>
      <c r="I36" s="329">
        <v>42461</v>
      </c>
      <c r="J36" s="345">
        <v>42644</v>
      </c>
    </row>
    <row r="37" spans="2:10">
      <c r="B37" s="341"/>
      <c r="C37" s="342"/>
      <c r="D37" s="343" t="s">
        <v>268</v>
      </c>
      <c r="E37" s="344">
        <v>65</v>
      </c>
      <c r="F37" s="37" t="s">
        <v>55</v>
      </c>
      <c r="G37" s="37" t="s">
        <v>29</v>
      </c>
      <c r="H37" s="329">
        <v>42401</v>
      </c>
      <c r="I37" s="329">
        <v>42461</v>
      </c>
      <c r="J37" s="345">
        <v>42644</v>
      </c>
    </row>
    <row r="38" spans="2:10">
      <c r="B38" s="341"/>
      <c r="C38" s="342"/>
      <c r="D38" s="343" t="s">
        <v>269</v>
      </c>
      <c r="E38" s="344">
        <v>75</v>
      </c>
      <c r="F38" s="37" t="s">
        <v>55</v>
      </c>
      <c r="G38" s="37" t="s">
        <v>29</v>
      </c>
      <c r="H38" s="329">
        <v>42401</v>
      </c>
      <c r="I38" s="329">
        <v>42461</v>
      </c>
      <c r="J38" s="345">
        <v>42644</v>
      </c>
    </row>
    <row r="39" spans="2:10">
      <c r="B39" s="341"/>
      <c r="C39" s="342"/>
      <c r="D39" s="343" t="s">
        <v>270</v>
      </c>
      <c r="E39" s="344">
        <v>75</v>
      </c>
      <c r="F39" s="37" t="s">
        <v>55</v>
      </c>
      <c r="G39" s="37" t="s">
        <v>29</v>
      </c>
      <c r="H39" s="329">
        <v>42401</v>
      </c>
      <c r="I39" s="329">
        <v>42461</v>
      </c>
      <c r="J39" s="345">
        <v>42644</v>
      </c>
    </row>
    <row r="40" spans="2:10" ht="30">
      <c r="B40" s="341"/>
      <c r="C40" s="342"/>
      <c r="D40" s="343" t="s">
        <v>385</v>
      </c>
      <c r="E40" s="344">
        <v>60</v>
      </c>
      <c r="F40" s="37" t="s">
        <v>55</v>
      </c>
      <c r="G40" s="37" t="s">
        <v>29</v>
      </c>
      <c r="H40" s="329">
        <v>42401</v>
      </c>
      <c r="I40" s="329">
        <v>42461</v>
      </c>
      <c r="J40" s="345">
        <v>42644</v>
      </c>
    </row>
    <row r="41" spans="2:10">
      <c r="B41" s="341"/>
      <c r="C41" s="342"/>
      <c r="D41" s="343" t="s">
        <v>390</v>
      </c>
      <c r="E41" s="344">
        <v>30</v>
      </c>
      <c r="F41" s="37" t="s">
        <v>55</v>
      </c>
      <c r="G41" s="37" t="s">
        <v>29</v>
      </c>
      <c r="H41" s="329">
        <v>42401</v>
      </c>
      <c r="I41" s="329">
        <v>42461</v>
      </c>
      <c r="J41" s="345">
        <v>42644</v>
      </c>
    </row>
    <row r="42" spans="2:10" ht="45">
      <c r="B42" s="341"/>
      <c r="C42" s="338" t="s">
        <v>391</v>
      </c>
      <c r="D42" s="339"/>
      <c r="E42" s="340">
        <f>SUM(E43:E48)</f>
        <v>260</v>
      </c>
      <c r="F42" s="37"/>
      <c r="G42" s="37"/>
      <c r="H42" s="37"/>
      <c r="I42" s="37"/>
      <c r="J42" s="37"/>
    </row>
    <row r="43" spans="2:10">
      <c r="B43" s="341"/>
      <c r="C43" s="342"/>
      <c r="D43" s="343" t="s">
        <v>392</v>
      </c>
      <c r="E43" s="344">
        <v>50</v>
      </c>
      <c r="F43" s="37" t="s">
        <v>55</v>
      </c>
      <c r="G43" s="37" t="s">
        <v>29</v>
      </c>
      <c r="H43" s="329">
        <v>42401</v>
      </c>
      <c r="I43" s="329">
        <v>42461</v>
      </c>
      <c r="J43" s="345">
        <v>42644</v>
      </c>
    </row>
    <row r="44" spans="2:10" ht="30">
      <c r="B44" s="341"/>
      <c r="C44" s="342"/>
      <c r="D44" s="343" t="s">
        <v>384</v>
      </c>
      <c r="E44" s="344">
        <v>50</v>
      </c>
      <c r="F44" s="37" t="s">
        <v>55</v>
      </c>
      <c r="G44" s="37" t="s">
        <v>29</v>
      </c>
      <c r="H44" s="329">
        <v>42401</v>
      </c>
      <c r="I44" s="329">
        <v>42461</v>
      </c>
      <c r="J44" s="345">
        <v>42644</v>
      </c>
    </row>
    <row r="45" spans="2:10">
      <c r="B45" s="341"/>
      <c r="C45" s="342"/>
      <c r="D45" s="343" t="s">
        <v>268</v>
      </c>
      <c r="E45" s="344">
        <v>40</v>
      </c>
      <c r="F45" s="37" t="s">
        <v>55</v>
      </c>
      <c r="G45" s="37" t="s">
        <v>29</v>
      </c>
      <c r="H45" s="329">
        <v>42401</v>
      </c>
      <c r="I45" s="329">
        <v>42461</v>
      </c>
      <c r="J45" s="345">
        <v>42644</v>
      </c>
    </row>
    <row r="46" spans="2:10">
      <c r="B46" s="341"/>
      <c r="C46" s="342"/>
      <c r="D46" s="343" t="s">
        <v>269</v>
      </c>
      <c r="E46" s="344">
        <v>50</v>
      </c>
      <c r="F46" s="37" t="s">
        <v>55</v>
      </c>
      <c r="G46" s="37" t="s">
        <v>29</v>
      </c>
      <c r="H46" s="329">
        <v>42401</v>
      </c>
      <c r="I46" s="329">
        <v>42461</v>
      </c>
      <c r="J46" s="345">
        <v>42644</v>
      </c>
    </row>
    <row r="47" spans="2:10">
      <c r="B47" s="341"/>
      <c r="C47" s="342"/>
      <c r="D47" s="343" t="s">
        <v>270</v>
      </c>
      <c r="E47" s="344">
        <v>45</v>
      </c>
      <c r="F47" s="37" t="s">
        <v>55</v>
      </c>
      <c r="G47" s="37" t="s">
        <v>29</v>
      </c>
      <c r="H47" s="329">
        <v>42401</v>
      </c>
      <c r="I47" s="329">
        <v>42461</v>
      </c>
      <c r="J47" s="345">
        <v>42644</v>
      </c>
    </row>
    <row r="48" spans="2:10" ht="30">
      <c r="B48" s="341"/>
      <c r="C48" s="342"/>
      <c r="D48" s="343" t="s">
        <v>385</v>
      </c>
      <c r="E48" s="344">
        <v>25</v>
      </c>
      <c r="F48" s="37" t="s">
        <v>55</v>
      </c>
      <c r="G48" s="37" t="s">
        <v>29</v>
      </c>
      <c r="H48" s="329">
        <v>42401</v>
      </c>
      <c r="I48" s="329">
        <v>42461</v>
      </c>
      <c r="J48" s="345">
        <v>42644</v>
      </c>
    </row>
    <row r="49" spans="2:10" ht="60">
      <c r="B49" s="341"/>
      <c r="C49" s="338" t="s">
        <v>393</v>
      </c>
      <c r="D49" s="339"/>
      <c r="E49" s="340">
        <f>SUM(E50:E56)</f>
        <v>195</v>
      </c>
      <c r="F49" s="37"/>
      <c r="G49" s="37"/>
      <c r="H49" s="37"/>
      <c r="I49" s="37"/>
      <c r="J49" s="37"/>
    </row>
    <row r="50" spans="2:10">
      <c r="B50" s="341"/>
      <c r="C50" s="342"/>
      <c r="D50" s="343" t="s">
        <v>94</v>
      </c>
      <c r="E50" s="344">
        <v>55</v>
      </c>
      <c r="F50" s="37" t="s">
        <v>55</v>
      </c>
      <c r="G50" s="37" t="s">
        <v>29</v>
      </c>
      <c r="H50" s="329">
        <v>42401</v>
      </c>
      <c r="I50" s="329">
        <v>42461</v>
      </c>
      <c r="J50" s="345">
        <v>42644</v>
      </c>
    </row>
    <row r="51" spans="2:10" ht="30">
      <c r="B51" s="341"/>
      <c r="C51" s="342"/>
      <c r="D51" s="343" t="s">
        <v>384</v>
      </c>
      <c r="E51" s="344">
        <v>20</v>
      </c>
      <c r="F51" s="37" t="s">
        <v>55</v>
      </c>
      <c r="G51" s="37" t="s">
        <v>29</v>
      </c>
      <c r="H51" s="329">
        <v>42401</v>
      </c>
      <c r="I51" s="329">
        <v>42461</v>
      </c>
      <c r="J51" s="345">
        <v>42644</v>
      </c>
    </row>
    <row r="52" spans="2:10">
      <c r="B52" s="341"/>
      <c r="C52" s="342"/>
      <c r="D52" s="343" t="s">
        <v>268</v>
      </c>
      <c r="E52" s="344">
        <v>25</v>
      </c>
      <c r="F52" s="37" t="s">
        <v>55</v>
      </c>
      <c r="G52" s="37" t="s">
        <v>29</v>
      </c>
      <c r="H52" s="329">
        <v>42401</v>
      </c>
      <c r="I52" s="329">
        <v>42461</v>
      </c>
      <c r="J52" s="345">
        <v>42644</v>
      </c>
    </row>
    <row r="53" spans="2:10">
      <c r="B53" s="341"/>
      <c r="C53" s="342"/>
      <c r="D53" s="343" t="s">
        <v>269</v>
      </c>
      <c r="E53" s="344">
        <v>25</v>
      </c>
      <c r="F53" s="37" t="s">
        <v>55</v>
      </c>
      <c r="G53" s="37" t="s">
        <v>29</v>
      </c>
      <c r="H53" s="329">
        <v>42401</v>
      </c>
      <c r="I53" s="329">
        <v>42461</v>
      </c>
      <c r="J53" s="345">
        <v>42644</v>
      </c>
    </row>
    <row r="54" spans="2:10">
      <c r="B54" s="341"/>
      <c r="C54" s="342"/>
      <c r="D54" s="343" t="s">
        <v>270</v>
      </c>
      <c r="E54" s="344">
        <v>20</v>
      </c>
      <c r="F54" s="37" t="s">
        <v>55</v>
      </c>
      <c r="G54" s="37" t="s">
        <v>29</v>
      </c>
      <c r="H54" s="329">
        <v>42401</v>
      </c>
      <c r="I54" s="329">
        <v>42461</v>
      </c>
      <c r="J54" s="345">
        <v>42644</v>
      </c>
    </row>
    <row r="55" spans="2:10" ht="30">
      <c r="B55" s="341"/>
      <c r="C55" s="342"/>
      <c r="D55" s="343" t="s">
        <v>385</v>
      </c>
      <c r="E55" s="344">
        <v>30</v>
      </c>
      <c r="F55" s="37" t="s">
        <v>55</v>
      </c>
      <c r="G55" s="37" t="s">
        <v>29</v>
      </c>
      <c r="H55" s="329">
        <v>42401</v>
      </c>
      <c r="I55" s="329">
        <v>42461</v>
      </c>
      <c r="J55" s="345">
        <v>42644</v>
      </c>
    </row>
    <row r="56" spans="2:10">
      <c r="B56" s="341"/>
      <c r="C56" s="342"/>
      <c r="D56" s="343" t="s">
        <v>272</v>
      </c>
      <c r="E56" s="344">
        <v>20</v>
      </c>
      <c r="F56" s="37" t="s">
        <v>55</v>
      </c>
      <c r="G56" s="37" t="s">
        <v>29</v>
      </c>
      <c r="H56" s="329">
        <v>42401</v>
      </c>
      <c r="I56" s="329">
        <v>42461</v>
      </c>
      <c r="J56" s="345">
        <v>42644</v>
      </c>
    </row>
    <row r="57" spans="2:10" ht="75">
      <c r="B57" s="341"/>
      <c r="C57" s="338" t="s">
        <v>394</v>
      </c>
      <c r="D57" s="339"/>
      <c r="E57" s="346">
        <f>SUM(E58)</f>
        <v>10</v>
      </c>
      <c r="F57" s="37"/>
      <c r="G57" s="37"/>
      <c r="H57" s="37"/>
      <c r="I57" s="37"/>
      <c r="J57" s="37"/>
    </row>
    <row r="58" spans="2:10">
      <c r="B58" s="341"/>
      <c r="C58" s="342"/>
      <c r="D58" s="343" t="s">
        <v>94</v>
      </c>
      <c r="E58" s="344">
        <v>10</v>
      </c>
      <c r="F58" s="37" t="s">
        <v>55</v>
      </c>
      <c r="G58" s="37" t="s">
        <v>29</v>
      </c>
      <c r="H58" s="329">
        <v>42401</v>
      </c>
      <c r="I58" s="329">
        <v>42461</v>
      </c>
      <c r="J58" s="329">
        <v>42522</v>
      </c>
    </row>
    <row r="59" spans="2:10" ht="30">
      <c r="B59" s="341"/>
      <c r="C59" s="338" t="s">
        <v>395</v>
      </c>
      <c r="D59" s="339"/>
      <c r="E59" s="340">
        <f>SUM(E60:E66)</f>
        <v>67</v>
      </c>
      <c r="F59" s="37"/>
      <c r="G59" s="37"/>
      <c r="H59" s="37"/>
      <c r="I59" s="37"/>
      <c r="J59" s="37"/>
    </row>
    <row r="60" spans="2:10">
      <c r="B60" s="341"/>
      <c r="C60" s="342"/>
      <c r="D60" s="343" t="s">
        <v>94</v>
      </c>
      <c r="E60" s="344">
        <v>35</v>
      </c>
      <c r="F60" s="37" t="s">
        <v>55</v>
      </c>
      <c r="G60" s="37" t="s">
        <v>29</v>
      </c>
      <c r="H60" s="329">
        <v>42401</v>
      </c>
      <c r="I60" s="329">
        <v>42461</v>
      </c>
      <c r="J60" s="329">
        <v>42522</v>
      </c>
    </row>
    <row r="61" spans="2:10" ht="30">
      <c r="B61" s="341"/>
      <c r="C61" s="342"/>
      <c r="D61" s="343" t="s">
        <v>384</v>
      </c>
      <c r="E61" s="344">
        <v>5</v>
      </c>
      <c r="F61" s="37" t="s">
        <v>55</v>
      </c>
      <c r="G61" s="37" t="s">
        <v>29</v>
      </c>
      <c r="H61" s="329">
        <v>42401</v>
      </c>
      <c r="I61" s="329">
        <v>42461</v>
      </c>
      <c r="J61" s="329">
        <v>42522</v>
      </c>
    </row>
    <row r="62" spans="2:10">
      <c r="B62" s="341"/>
      <c r="C62" s="342"/>
      <c r="D62" s="343" t="s">
        <v>268</v>
      </c>
      <c r="E62" s="344">
        <v>2</v>
      </c>
      <c r="F62" s="37" t="s">
        <v>55</v>
      </c>
      <c r="G62" s="37" t="s">
        <v>29</v>
      </c>
      <c r="H62" s="329">
        <v>42401</v>
      </c>
      <c r="I62" s="329">
        <v>42461</v>
      </c>
      <c r="J62" s="329">
        <v>42522</v>
      </c>
    </row>
    <row r="63" spans="2:10">
      <c r="B63" s="341"/>
      <c r="C63" s="342"/>
      <c r="D63" s="343" t="s">
        <v>269</v>
      </c>
      <c r="E63" s="344">
        <v>10</v>
      </c>
      <c r="F63" s="37" t="s">
        <v>55</v>
      </c>
      <c r="G63" s="37" t="s">
        <v>29</v>
      </c>
      <c r="H63" s="329">
        <v>42401</v>
      </c>
      <c r="I63" s="329">
        <v>42461</v>
      </c>
      <c r="J63" s="329">
        <v>42522</v>
      </c>
    </row>
    <row r="64" spans="2:10">
      <c r="B64" s="341"/>
      <c r="C64" s="342"/>
      <c r="D64" s="343" t="s">
        <v>270</v>
      </c>
      <c r="E64" s="344">
        <v>5</v>
      </c>
      <c r="F64" s="37" t="s">
        <v>55</v>
      </c>
      <c r="G64" s="37" t="s">
        <v>29</v>
      </c>
      <c r="H64" s="329">
        <v>42401</v>
      </c>
      <c r="I64" s="329">
        <v>42461</v>
      </c>
      <c r="J64" s="329">
        <v>42522</v>
      </c>
    </row>
    <row r="65" spans="2:10" ht="30">
      <c r="B65" s="341"/>
      <c r="C65" s="342"/>
      <c r="D65" s="343" t="s">
        <v>385</v>
      </c>
      <c r="E65" s="344">
        <v>5</v>
      </c>
      <c r="F65" s="37" t="s">
        <v>55</v>
      </c>
      <c r="G65" s="37" t="s">
        <v>29</v>
      </c>
      <c r="H65" s="329">
        <v>42401</v>
      </c>
      <c r="I65" s="329">
        <v>42461</v>
      </c>
      <c r="J65" s="329">
        <v>42522</v>
      </c>
    </row>
    <row r="66" spans="2:10">
      <c r="B66" s="341"/>
      <c r="C66" s="342"/>
      <c r="D66" s="343" t="s">
        <v>272</v>
      </c>
      <c r="E66" s="344">
        <v>5</v>
      </c>
      <c r="F66" s="37" t="s">
        <v>55</v>
      </c>
      <c r="G66" s="37" t="s">
        <v>29</v>
      </c>
      <c r="H66" s="329">
        <v>42401</v>
      </c>
      <c r="I66" s="329">
        <v>42461</v>
      </c>
      <c r="J66" s="329">
        <v>42522</v>
      </c>
    </row>
    <row r="67" spans="2:10" ht="45">
      <c r="B67" s="341"/>
      <c r="C67" s="338" t="s">
        <v>396</v>
      </c>
      <c r="D67" s="339"/>
      <c r="E67" s="340">
        <f>SUM(E68:E72)</f>
        <v>36</v>
      </c>
      <c r="F67" s="37"/>
      <c r="G67" s="37"/>
      <c r="H67" s="37"/>
      <c r="I67" s="37"/>
      <c r="J67" s="37"/>
    </row>
    <row r="68" spans="2:10" ht="30">
      <c r="B68" s="341"/>
      <c r="C68" s="342"/>
      <c r="D68" s="343" t="s">
        <v>384</v>
      </c>
      <c r="E68" s="344">
        <v>5</v>
      </c>
      <c r="F68" s="37" t="s">
        <v>55</v>
      </c>
      <c r="G68" s="37" t="s">
        <v>29</v>
      </c>
      <c r="H68" s="329">
        <v>42401</v>
      </c>
      <c r="I68" s="329">
        <v>42461</v>
      </c>
      <c r="J68" s="329">
        <v>42522</v>
      </c>
    </row>
    <row r="69" spans="2:10">
      <c r="B69" s="341"/>
      <c r="C69" s="342"/>
      <c r="D69" s="343" t="s">
        <v>269</v>
      </c>
      <c r="E69" s="344">
        <v>8</v>
      </c>
      <c r="F69" s="37" t="s">
        <v>55</v>
      </c>
      <c r="G69" s="37" t="s">
        <v>29</v>
      </c>
      <c r="H69" s="329">
        <v>42401</v>
      </c>
      <c r="I69" s="329">
        <v>42461</v>
      </c>
      <c r="J69" s="329">
        <v>42522</v>
      </c>
    </row>
    <row r="70" spans="2:10">
      <c r="B70" s="341"/>
      <c r="C70" s="342"/>
      <c r="D70" s="343" t="s">
        <v>270</v>
      </c>
      <c r="E70" s="344">
        <v>8</v>
      </c>
      <c r="F70" s="37" t="s">
        <v>55</v>
      </c>
      <c r="G70" s="37" t="s">
        <v>29</v>
      </c>
      <c r="H70" s="329">
        <v>42401</v>
      </c>
      <c r="I70" s="329">
        <v>42461</v>
      </c>
      <c r="J70" s="329">
        <v>42522</v>
      </c>
    </row>
    <row r="71" spans="2:10" ht="30">
      <c r="B71" s="341"/>
      <c r="C71" s="342"/>
      <c r="D71" s="343" t="s">
        <v>385</v>
      </c>
      <c r="E71" s="344">
        <v>10</v>
      </c>
      <c r="F71" s="37" t="s">
        <v>55</v>
      </c>
      <c r="G71" s="37" t="s">
        <v>29</v>
      </c>
      <c r="H71" s="329">
        <v>42401</v>
      </c>
      <c r="I71" s="329">
        <v>42461</v>
      </c>
      <c r="J71" s="329">
        <v>42522</v>
      </c>
    </row>
    <row r="72" spans="2:10">
      <c r="B72" s="341"/>
      <c r="C72" s="342"/>
      <c r="D72" s="343" t="s">
        <v>272</v>
      </c>
      <c r="E72" s="344">
        <v>5</v>
      </c>
      <c r="F72" s="37" t="s">
        <v>55</v>
      </c>
      <c r="G72" s="37" t="s">
        <v>29</v>
      </c>
      <c r="H72" s="329">
        <v>42401</v>
      </c>
      <c r="I72" s="329">
        <v>42461</v>
      </c>
      <c r="J72" s="329">
        <v>42522</v>
      </c>
    </row>
    <row r="73" spans="2:10" ht="45">
      <c r="B73" s="341"/>
      <c r="C73" s="338" t="s">
        <v>397</v>
      </c>
      <c r="D73" s="339"/>
      <c r="E73" s="340">
        <f>SUM(E74:E80)</f>
        <v>53</v>
      </c>
      <c r="F73" s="37"/>
      <c r="G73" s="37"/>
      <c r="H73" s="37"/>
      <c r="I73" s="37"/>
      <c r="J73" s="37"/>
    </row>
    <row r="74" spans="2:10">
      <c r="B74" s="341"/>
      <c r="C74" s="342"/>
      <c r="D74" s="343" t="s">
        <v>94</v>
      </c>
      <c r="E74" s="344">
        <v>17</v>
      </c>
      <c r="F74" s="37" t="s">
        <v>55</v>
      </c>
      <c r="G74" s="37" t="s">
        <v>29</v>
      </c>
      <c r="H74" s="329">
        <v>42401</v>
      </c>
      <c r="I74" s="329">
        <v>42461</v>
      </c>
      <c r="J74" s="329">
        <v>42522</v>
      </c>
    </row>
    <row r="75" spans="2:10" ht="30">
      <c r="B75" s="341"/>
      <c r="C75" s="342"/>
      <c r="D75" s="343" t="s">
        <v>384</v>
      </c>
      <c r="E75" s="344">
        <v>3</v>
      </c>
      <c r="F75" s="37" t="s">
        <v>55</v>
      </c>
      <c r="G75" s="37" t="s">
        <v>29</v>
      </c>
      <c r="H75" s="329">
        <v>42401</v>
      </c>
      <c r="I75" s="329">
        <v>42461</v>
      </c>
      <c r="J75" s="329">
        <v>42522</v>
      </c>
    </row>
    <row r="76" spans="2:10">
      <c r="B76" s="341"/>
      <c r="C76" s="342"/>
      <c r="D76" s="343" t="s">
        <v>398</v>
      </c>
      <c r="E76" s="344">
        <v>3</v>
      </c>
      <c r="F76" s="37" t="s">
        <v>55</v>
      </c>
      <c r="G76" s="37" t="s">
        <v>29</v>
      </c>
      <c r="H76" s="329">
        <v>42401</v>
      </c>
      <c r="I76" s="329">
        <v>42461</v>
      </c>
      <c r="J76" s="329">
        <v>42522</v>
      </c>
    </row>
    <row r="77" spans="2:10">
      <c r="B77" s="341"/>
      <c r="C77" s="342"/>
      <c r="D77" s="343" t="s">
        <v>269</v>
      </c>
      <c r="E77" s="344">
        <v>7</v>
      </c>
      <c r="F77" s="37" t="s">
        <v>55</v>
      </c>
      <c r="G77" s="37" t="s">
        <v>29</v>
      </c>
      <c r="H77" s="329">
        <v>42401</v>
      </c>
      <c r="I77" s="329">
        <v>42461</v>
      </c>
      <c r="J77" s="329">
        <v>42522</v>
      </c>
    </row>
    <row r="78" spans="2:10">
      <c r="B78" s="341"/>
      <c r="C78" s="342"/>
      <c r="D78" s="343" t="s">
        <v>270</v>
      </c>
      <c r="E78" s="344">
        <v>8</v>
      </c>
      <c r="F78" s="37" t="s">
        <v>55</v>
      </c>
      <c r="G78" s="37" t="s">
        <v>29</v>
      </c>
      <c r="H78" s="329">
        <v>42401</v>
      </c>
      <c r="I78" s="329">
        <v>42461</v>
      </c>
      <c r="J78" s="329">
        <v>42522</v>
      </c>
    </row>
    <row r="79" spans="2:10" ht="30">
      <c r="B79" s="341"/>
      <c r="C79" s="342"/>
      <c r="D79" s="343" t="s">
        <v>385</v>
      </c>
      <c r="E79" s="344">
        <v>8</v>
      </c>
      <c r="F79" s="37" t="s">
        <v>55</v>
      </c>
      <c r="G79" s="37" t="s">
        <v>29</v>
      </c>
      <c r="H79" s="329">
        <v>42401</v>
      </c>
      <c r="I79" s="329">
        <v>42461</v>
      </c>
      <c r="J79" s="329">
        <v>42522</v>
      </c>
    </row>
    <row r="80" spans="2:10">
      <c r="B80" s="341"/>
      <c r="C80" s="342"/>
      <c r="D80" s="343" t="s">
        <v>272</v>
      </c>
      <c r="E80" s="344">
        <v>7</v>
      </c>
      <c r="F80" s="37" t="s">
        <v>55</v>
      </c>
      <c r="G80" s="37" t="s">
        <v>29</v>
      </c>
      <c r="H80" s="329">
        <v>42401</v>
      </c>
      <c r="I80" s="329">
        <v>42461</v>
      </c>
      <c r="J80" s="329">
        <v>42522</v>
      </c>
    </row>
    <row r="81" spans="2:10" ht="30">
      <c r="B81" s="341"/>
      <c r="C81" s="338" t="s">
        <v>399</v>
      </c>
      <c r="D81" s="339"/>
      <c r="E81" s="340">
        <f>SUM(E82:E88)</f>
        <v>334</v>
      </c>
      <c r="F81" s="37"/>
      <c r="G81" s="37"/>
      <c r="H81" s="37"/>
      <c r="I81" s="37"/>
      <c r="J81" s="37"/>
    </row>
    <row r="82" spans="2:10">
      <c r="B82" s="341"/>
      <c r="C82" s="342"/>
      <c r="D82" s="343" t="s">
        <v>94</v>
      </c>
      <c r="E82" s="347">
        <v>150</v>
      </c>
      <c r="F82" s="37" t="s">
        <v>55</v>
      </c>
      <c r="G82" s="37" t="s">
        <v>29</v>
      </c>
      <c r="H82" s="329">
        <v>42401</v>
      </c>
      <c r="I82" s="329">
        <v>42461</v>
      </c>
      <c r="J82" s="345">
        <v>42644</v>
      </c>
    </row>
    <row r="83" spans="2:10" ht="30">
      <c r="B83" s="341"/>
      <c r="C83" s="342"/>
      <c r="D83" s="343" t="s">
        <v>99</v>
      </c>
      <c r="E83" s="347">
        <v>20</v>
      </c>
      <c r="F83" s="37" t="s">
        <v>55</v>
      </c>
      <c r="G83" s="37" t="s">
        <v>29</v>
      </c>
      <c r="H83" s="329">
        <v>42401</v>
      </c>
      <c r="I83" s="329">
        <v>42461</v>
      </c>
      <c r="J83" s="345">
        <v>42644</v>
      </c>
    </row>
    <row r="84" spans="2:10" ht="30">
      <c r="B84" s="341"/>
      <c r="C84" s="342"/>
      <c r="D84" s="343" t="s">
        <v>400</v>
      </c>
      <c r="E84" s="347">
        <v>34</v>
      </c>
      <c r="F84" s="37" t="s">
        <v>55</v>
      </c>
      <c r="G84" s="37" t="s">
        <v>29</v>
      </c>
      <c r="H84" s="329">
        <v>42401</v>
      </c>
      <c r="I84" s="329">
        <v>42461</v>
      </c>
      <c r="J84" s="345">
        <v>42644</v>
      </c>
    </row>
    <row r="85" spans="2:10" ht="30">
      <c r="B85" s="341"/>
      <c r="C85" s="342"/>
      <c r="D85" s="343" t="s">
        <v>401</v>
      </c>
      <c r="E85" s="347">
        <v>38</v>
      </c>
      <c r="F85" s="37" t="s">
        <v>55</v>
      </c>
      <c r="G85" s="37" t="s">
        <v>29</v>
      </c>
      <c r="H85" s="329">
        <v>42401</v>
      </c>
      <c r="I85" s="329">
        <v>42461</v>
      </c>
      <c r="J85" s="345">
        <v>42644</v>
      </c>
    </row>
    <row r="86" spans="2:10" ht="30">
      <c r="B86" s="341"/>
      <c r="C86" s="342"/>
      <c r="D86" s="343" t="s">
        <v>96</v>
      </c>
      <c r="E86" s="347">
        <v>40</v>
      </c>
      <c r="F86" s="37" t="s">
        <v>55</v>
      </c>
      <c r="G86" s="37" t="s">
        <v>29</v>
      </c>
      <c r="H86" s="329">
        <v>42401</v>
      </c>
      <c r="I86" s="329">
        <v>42461</v>
      </c>
      <c r="J86" s="345">
        <v>42644</v>
      </c>
    </row>
    <row r="87" spans="2:10" ht="30">
      <c r="B87" s="341"/>
      <c r="C87" s="342"/>
      <c r="D87" s="343" t="s">
        <v>402</v>
      </c>
      <c r="E87" s="347">
        <v>30</v>
      </c>
      <c r="F87" s="37" t="s">
        <v>55</v>
      </c>
      <c r="G87" s="37" t="s">
        <v>29</v>
      </c>
      <c r="H87" s="329">
        <v>42401</v>
      </c>
      <c r="I87" s="329">
        <v>42461</v>
      </c>
      <c r="J87" s="345">
        <v>42644</v>
      </c>
    </row>
    <row r="88" spans="2:10" ht="30">
      <c r="B88" s="341"/>
      <c r="C88" s="342"/>
      <c r="D88" s="343" t="s">
        <v>103</v>
      </c>
      <c r="E88" s="347">
        <v>22</v>
      </c>
      <c r="F88" s="37" t="s">
        <v>55</v>
      </c>
      <c r="G88" s="37" t="s">
        <v>29</v>
      </c>
      <c r="H88" s="329">
        <v>42401</v>
      </c>
      <c r="I88" s="329">
        <v>42461</v>
      </c>
      <c r="J88" s="345">
        <v>42644</v>
      </c>
    </row>
    <row r="89" spans="2:10" ht="90">
      <c r="B89" s="341"/>
      <c r="C89" s="338" t="s">
        <v>403</v>
      </c>
      <c r="D89" s="339"/>
      <c r="E89" s="340">
        <f>SUM(E90:E96)</f>
        <v>334</v>
      </c>
      <c r="F89" s="37"/>
      <c r="G89" s="37"/>
      <c r="H89" s="37"/>
      <c r="I89" s="37"/>
      <c r="J89" s="37"/>
    </row>
    <row r="90" spans="2:10">
      <c r="B90" s="341"/>
      <c r="C90" s="342"/>
      <c r="D90" s="348" t="s">
        <v>94</v>
      </c>
      <c r="E90" s="347">
        <v>150</v>
      </c>
      <c r="F90" s="37" t="s">
        <v>55</v>
      </c>
      <c r="G90" s="37" t="s">
        <v>29</v>
      </c>
      <c r="H90" s="329">
        <v>42401</v>
      </c>
      <c r="I90" s="329">
        <v>42461</v>
      </c>
      <c r="J90" s="345">
        <v>42644</v>
      </c>
    </row>
    <row r="91" spans="2:10" ht="30">
      <c r="B91" s="341"/>
      <c r="C91" s="342"/>
      <c r="D91" s="343" t="s">
        <v>99</v>
      </c>
      <c r="E91" s="347">
        <v>20</v>
      </c>
      <c r="F91" s="37" t="s">
        <v>55</v>
      </c>
      <c r="G91" s="37" t="s">
        <v>29</v>
      </c>
      <c r="H91" s="329">
        <v>42401</v>
      </c>
      <c r="I91" s="329">
        <v>42461</v>
      </c>
      <c r="J91" s="345">
        <v>42644</v>
      </c>
    </row>
    <row r="92" spans="2:10" ht="30">
      <c r="B92" s="341"/>
      <c r="C92" s="342"/>
      <c r="D92" s="343" t="s">
        <v>100</v>
      </c>
      <c r="E92" s="347">
        <v>32</v>
      </c>
      <c r="F92" s="37" t="s">
        <v>55</v>
      </c>
      <c r="G92" s="37" t="s">
        <v>29</v>
      </c>
      <c r="H92" s="329">
        <v>42401</v>
      </c>
      <c r="I92" s="329">
        <v>42461</v>
      </c>
      <c r="J92" s="345">
        <v>42644</v>
      </c>
    </row>
    <row r="93" spans="2:10" ht="30">
      <c r="B93" s="341"/>
      <c r="C93" s="342"/>
      <c r="D93" s="343" t="s">
        <v>101</v>
      </c>
      <c r="E93" s="347">
        <v>41</v>
      </c>
      <c r="F93" s="37" t="s">
        <v>55</v>
      </c>
      <c r="G93" s="37" t="s">
        <v>29</v>
      </c>
      <c r="H93" s="329">
        <v>42401</v>
      </c>
      <c r="I93" s="329">
        <v>42461</v>
      </c>
      <c r="J93" s="345">
        <v>42644</v>
      </c>
    </row>
    <row r="94" spans="2:10" ht="30">
      <c r="B94" s="341"/>
      <c r="C94" s="342"/>
      <c r="D94" s="343" t="s">
        <v>404</v>
      </c>
      <c r="E94" s="347">
        <v>41</v>
      </c>
      <c r="F94" s="37" t="s">
        <v>55</v>
      </c>
      <c r="G94" s="37" t="s">
        <v>29</v>
      </c>
      <c r="H94" s="329">
        <v>42401</v>
      </c>
      <c r="I94" s="329">
        <v>42461</v>
      </c>
      <c r="J94" s="345">
        <v>42644</v>
      </c>
    </row>
    <row r="95" spans="2:10" ht="30">
      <c r="B95" s="341"/>
      <c r="C95" s="342"/>
      <c r="D95" s="343" t="s">
        <v>402</v>
      </c>
      <c r="E95" s="347">
        <v>28</v>
      </c>
      <c r="F95" s="37" t="s">
        <v>55</v>
      </c>
      <c r="G95" s="37" t="s">
        <v>29</v>
      </c>
      <c r="H95" s="329">
        <v>42401</v>
      </c>
      <c r="I95" s="329">
        <v>42461</v>
      </c>
      <c r="J95" s="345">
        <v>42644</v>
      </c>
    </row>
    <row r="96" spans="2:10" ht="30">
      <c r="B96" s="341"/>
      <c r="C96" s="342"/>
      <c r="D96" s="343" t="s">
        <v>103</v>
      </c>
      <c r="E96" s="347">
        <v>22</v>
      </c>
      <c r="F96" s="37" t="s">
        <v>55</v>
      </c>
      <c r="G96" s="37" t="s">
        <v>29</v>
      </c>
      <c r="H96" s="329">
        <v>42401</v>
      </c>
      <c r="I96" s="329">
        <v>42461</v>
      </c>
      <c r="J96" s="345">
        <v>42644</v>
      </c>
    </row>
    <row r="97" spans="2:10" ht="30">
      <c r="B97" s="341"/>
      <c r="C97" s="349" t="s">
        <v>405</v>
      </c>
      <c r="D97" s="339"/>
      <c r="E97" s="340">
        <f>SUM(E98:E104)</f>
        <v>103</v>
      </c>
      <c r="F97" s="37"/>
      <c r="G97" s="37"/>
      <c r="H97" s="37"/>
      <c r="I97" s="37"/>
      <c r="J97" s="37"/>
    </row>
    <row r="98" spans="2:10">
      <c r="B98" s="341"/>
      <c r="C98" s="342"/>
      <c r="D98" s="348" t="s">
        <v>94</v>
      </c>
      <c r="E98" s="347">
        <v>36</v>
      </c>
      <c r="F98" s="37" t="s">
        <v>55</v>
      </c>
      <c r="G98" s="37" t="s">
        <v>29</v>
      </c>
      <c r="H98" s="329">
        <v>42461</v>
      </c>
      <c r="I98" s="329">
        <v>42522</v>
      </c>
      <c r="J98" s="329">
        <v>42644</v>
      </c>
    </row>
    <row r="99" spans="2:10" ht="30">
      <c r="B99" s="341"/>
      <c r="C99" s="342"/>
      <c r="D99" s="350" t="s">
        <v>406</v>
      </c>
      <c r="E99" s="347">
        <v>10</v>
      </c>
      <c r="F99" s="37" t="s">
        <v>55</v>
      </c>
      <c r="G99" s="37" t="s">
        <v>29</v>
      </c>
      <c r="H99" s="329">
        <v>42461</v>
      </c>
      <c r="I99" s="329">
        <v>42522</v>
      </c>
      <c r="J99" s="329">
        <v>42644</v>
      </c>
    </row>
    <row r="100" spans="2:10" ht="30">
      <c r="B100" s="341"/>
      <c r="C100" s="342"/>
      <c r="D100" s="350" t="s">
        <v>100</v>
      </c>
      <c r="E100" s="347">
        <v>13</v>
      </c>
      <c r="F100" s="37" t="s">
        <v>55</v>
      </c>
      <c r="G100" s="37" t="s">
        <v>29</v>
      </c>
      <c r="H100" s="329">
        <v>42461</v>
      </c>
      <c r="I100" s="329">
        <v>42522</v>
      </c>
      <c r="J100" s="329">
        <v>42644</v>
      </c>
    </row>
    <row r="101" spans="2:10" ht="30">
      <c r="B101" s="341"/>
      <c r="C101" s="342"/>
      <c r="D101" s="350" t="s">
        <v>407</v>
      </c>
      <c r="E101" s="347">
        <v>13</v>
      </c>
      <c r="F101" s="37" t="s">
        <v>55</v>
      </c>
      <c r="G101" s="37" t="s">
        <v>29</v>
      </c>
      <c r="H101" s="329">
        <v>42461</v>
      </c>
      <c r="I101" s="329">
        <v>42522</v>
      </c>
      <c r="J101" s="329">
        <v>42644</v>
      </c>
    </row>
    <row r="102" spans="2:10" ht="30">
      <c r="B102" s="341"/>
      <c r="C102" s="342"/>
      <c r="D102" s="350" t="s">
        <v>96</v>
      </c>
      <c r="E102" s="347">
        <v>13</v>
      </c>
      <c r="F102" s="37" t="s">
        <v>55</v>
      </c>
      <c r="G102" s="37" t="s">
        <v>29</v>
      </c>
      <c r="H102" s="329">
        <v>42461</v>
      </c>
      <c r="I102" s="329">
        <v>42522</v>
      </c>
      <c r="J102" s="329">
        <v>42644</v>
      </c>
    </row>
    <row r="103" spans="2:10" ht="30">
      <c r="B103" s="341"/>
      <c r="C103" s="342"/>
      <c r="D103" s="350" t="s">
        <v>408</v>
      </c>
      <c r="E103" s="347">
        <v>10</v>
      </c>
      <c r="F103" s="37" t="s">
        <v>55</v>
      </c>
      <c r="G103" s="37" t="s">
        <v>29</v>
      </c>
      <c r="H103" s="329">
        <v>42461</v>
      </c>
      <c r="I103" s="329">
        <v>42522</v>
      </c>
      <c r="J103" s="329">
        <v>42644</v>
      </c>
    </row>
    <row r="104" spans="2:10" ht="30">
      <c r="B104" s="341"/>
      <c r="C104" s="342"/>
      <c r="D104" s="350" t="s">
        <v>103</v>
      </c>
      <c r="E104" s="347">
        <v>8</v>
      </c>
      <c r="F104" s="37" t="s">
        <v>55</v>
      </c>
      <c r="G104" s="37" t="s">
        <v>29</v>
      </c>
      <c r="H104" s="329">
        <v>42461</v>
      </c>
      <c r="I104" s="329">
        <v>42522</v>
      </c>
      <c r="J104" s="329">
        <v>42644</v>
      </c>
    </row>
    <row r="105" spans="2:10" ht="30">
      <c r="B105" s="341"/>
      <c r="C105" s="349" t="s">
        <v>409</v>
      </c>
      <c r="D105" s="339"/>
      <c r="E105" s="340">
        <f>SUM(E106:E108)</f>
        <v>87</v>
      </c>
      <c r="F105" s="37"/>
      <c r="G105" s="37"/>
      <c r="H105" s="37"/>
      <c r="I105" s="37"/>
      <c r="J105" s="37"/>
    </row>
    <row r="106" spans="2:10" ht="30">
      <c r="B106" s="341"/>
      <c r="C106" s="342"/>
      <c r="D106" s="350" t="s">
        <v>410</v>
      </c>
      <c r="E106" s="347">
        <v>35</v>
      </c>
      <c r="F106" s="37" t="s">
        <v>55</v>
      </c>
      <c r="G106" s="37" t="s">
        <v>29</v>
      </c>
      <c r="H106" s="329">
        <v>42401</v>
      </c>
      <c r="I106" s="329">
        <v>42461</v>
      </c>
      <c r="J106" s="329">
        <v>42522</v>
      </c>
    </row>
    <row r="107" spans="2:10" ht="30">
      <c r="B107" s="341"/>
      <c r="C107" s="342"/>
      <c r="D107" s="350" t="s">
        <v>100</v>
      </c>
      <c r="E107" s="347">
        <v>14</v>
      </c>
      <c r="F107" s="37" t="s">
        <v>55</v>
      </c>
      <c r="G107" s="37" t="s">
        <v>29</v>
      </c>
      <c r="H107" s="329">
        <v>42401</v>
      </c>
      <c r="I107" s="329">
        <v>42461</v>
      </c>
      <c r="J107" s="329">
        <v>42522</v>
      </c>
    </row>
    <row r="108" spans="2:10" ht="30">
      <c r="B108" s="341"/>
      <c r="C108" s="342"/>
      <c r="D108" s="350" t="s">
        <v>101</v>
      </c>
      <c r="E108" s="347">
        <v>38</v>
      </c>
      <c r="F108" s="37" t="s">
        <v>55</v>
      </c>
      <c r="G108" s="37" t="s">
        <v>29</v>
      </c>
      <c r="H108" s="329">
        <v>42401</v>
      </c>
      <c r="I108" s="329">
        <v>42461</v>
      </c>
      <c r="J108" s="329">
        <v>42522</v>
      </c>
    </row>
    <row r="109" spans="2:10" ht="60">
      <c r="B109" s="341"/>
      <c r="C109" s="349" t="s">
        <v>411</v>
      </c>
      <c r="D109" s="339"/>
      <c r="E109" s="340">
        <f>SUM(E110:E115)</f>
        <v>75</v>
      </c>
      <c r="F109" s="37"/>
      <c r="G109" s="37"/>
      <c r="H109" s="37"/>
      <c r="I109" s="37"/>
      <c r="J109" s="37"/>
    </row>
    <row r="110" spans="2:10" ht="30">
      <c r="B110" s="341"/>
      <c r="C110" s="342"/>
      <c r="D110" s="350" t="s">
        <v>406</v>
      </c>
      <c r="E110" s="347">
        <v>10</v>
      </c>
      <c r="F110" s="37" t="s">
        <v>55</v>
      </c>
      <c r="G110" s="37" t="s">
        <v>29</v>
      </c>
      <c r="H110" s="329">
        <v>42430</v>
      </c>
      <c r="I110" s="329">
        <v>42491</v>
      </c>
      <c r="J110" s="329">
        <v>42644</v>
      </c>
    </row>
    <row r="111" spans="2:10" ht="30">
      <c r="B111" s="341"/>
      <c r="C111" s="342"/>
      <c r="D111" s="350" t="s">
        <v>100</v>
      </c>
      <c r="E111" s="347">
        <v>10</v>
      </c>
      <c r="F111" s="37" t="s">
        <v>55</v>
      </c>
      <c r="G111" s="37" t="s">
        <v>29</v>
      </c>
      <c r="H111" s="329">
        <v>42430</v>
      </c>
      <c r="I111" s="329">
        <v>42491</v>
      </c>
      <c r="J111" s="329">
        <v>42644</v>
      </c>
    </row>
    <row r="112" spans="2:10" ht="30">
      <c r="B112" s="341"/>
      <c r="C112" s="342"/>
      <c r="D112" s="350" t="s">
        <v>407</v>
      </c>
      <c r="E112" s="347">
        <v>15</v>
      </c>
      <c r="F112" s="37" t="s">
        <v>55</v>
      </c>
      <c r="G112" s="37" t="s">
        <v>29</v>
      </c>
      <c r="H112" s="329">
        <v>42430</v>
      </c>
      <c r="I112" s="329">
        <v>42491</v>
      </c>
      <c r="J112" s="329">
        <v>42644</v>
      </c>
    </row>
    <row r="113" spans="2:10" ht="30">
      <c r="B113" s="341"/>
      <c r="C113" s="342"/>
      <c r="D113" s="350" t="s">
        <v>96</v>
      </c>
      <c r="E113" s="347">
        <v>15</v>
      </c>
      <c r="F113" s="37" t="s">
        <v>55</v>
      </c>
      <c r="G113" s="37" t="s">
        <v>29</v>
      </c>
      <c r="H113" s="329">
        <v>42430</v>
      </c>
      <c r="I113" s="329">
        <v>42491</v>
      </c>
      <c r="J113" s="329">
        <v>42644</v>
      </c>
    </row>
    <row r="114" spans="2:10" ht="30">
      <c r="B114" s="341"/>
      <c r="C114" s="342"/>
      <c r="D114" s="350" t="s">
        <v>408</v>
      </c>
      <c r="E114" s="347">
        <v>15</v>
      </c>
      <c r="F114" s="37" t="s">
        <v>55</v>
      </c>
      <c r="G114" s="37" t="s">
        <v>29</v>
      </c>
      <c r="H114" s="329">
        <v>42430</v>
      </c>
      <c r="I114" s="329">
        <v>42491</v>
      </c>
      <c r="J114" s="329">
        <v>42644</v>
      </c>
    </row>
    <row r="115" spans="2:10" ht="30">
      <c r="B115" s="351"/>
      <c r="C115" s="342"/>
      <c r="D115" s="350" t="s">
        <v>103</v>
      </c>
      <c r="E115" s="347">
        <v>10</v>
      </c>
      <c r="F115" s="37" t="s">
        <v>55</v>
      </c>
      <c r="G115" s="37" t="s">
        <v>29</v>
      </c>
      <c r="H115" s="329">
        <v>42430</v>
      </c>
      <c r="I115" s="329">
        <v>42491</v>
      </c>
      <c r="J115" s="329">
        <v>42644</v>
      </c>
    </row>
    <row r="116" spans="2:10">
      <c r="B116" s="37"/>
      <c r="C116" s="37"/>
      <c r="D116" s="37"/>
      <c r="E116" s="37"/>
      <c r="F116" s="37"/>
      <c r="G116" s="37"/>
      <c r="H116" s="37"/>
      <c r="I116" s="37"/>
      <c r="J116" s="37"/>
    </row>
    <row r="117" spans="2:10">
      <c r="B117" s="37"/>
      <c r="C117" s="37"/>
      <c r="D117" s="37"/>
      <c r="E117" s="37"/>
      <c r="F117" s="37"/>
      <c r="G117" s="37"/>
      <c r="H117" s="37"/>
      <c r="I117" s="37"/>
      <c r="J117" s="37"/>
    </row>
    <row r="120" spans="2:10">
      <c r="B120" s="31" t="s">
        <v>149</v>
      </c>
    </row>
  </sheetData>
  <dataConsolidate/>
  <mergeCells count="9">
    <mergeCell ref="B7:B115"/>
    <mergeCell ref="B2:J2"/>
    <mergeCell ref="B4:B6"/>
    <mergeCell ref="C4:C6"/>
    <mergeCell ref="D4:D6"/>
    <mergeCell ref="E4:E6"/>
    <mergeCell ref="F4:F5"/>
    <mergeCell ref="G4:G5"/>
    <mergeCell ref="H4:J5"/>
  </mergeCells>
  <dataValidations count="2">
    <dataValidation type="whole" allowBlank="1" showInputMessage="1" showErrorMessage="1" errorTitle="Valor Asignado" error="Sólo se pueden introducir números en esta celda" promptTitle="Valor Asignado" prompt=" " sqref="E18 E20:E25 E27:E33 E35:E41 E43:E48 E50:E56 E58 E60:E66 E68:E72 E74:E80 E82:E88 E90:E96 E98:E104 E106:E108 E110:E115">
      <formula1>0</formula1>
      <formula2>83000000000</formula2>
    </dataValidation>
    <dataValidation allowBlank="1" showInputMessage="1" showErrorMessage="1" promptTitle="Unidad de Negocio" prompt="Nivel Central_x000a_Aeropuerto_x000a_Regional_x000a_" sqref="D8:D14 D27:D33 C34 D35:D41 C42 D43:D48 C49 D50:D56 C57 D58 C59 D60:D66 C67 D68:D72 C73 D74:D80 C81 D82:D88 D91:D96 D99:D104 D106:D108 D110:D115"/>
  </dataValidations>
  <pageMargins left="0.70866141732283472" right="0.70866141732283472" top="0.74803149606299213" bottom="0.74803149606299213" header="0.31496062992125984" footer="0.31496062992125984"/>
  <pageSetup paperSize="14" scale="59"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[10]Hoja2!#REF!</xm:f>
          </x14:formula1>
          <xm:sqref>B7 F110:F115 F16:F18 F20:F25 F27:F33 F35:F41 F43:F48 F50:F56 F60:F66 F68:F72 F74:F80 F82:F88 F90:F96 F98:F104 F106:F108 F58 F7:F14 G7:G115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1:J60"/>
  <sheetViews>
    <sheetView zoomScaleNormal="100" workbookViewId="0">
      <selection activeCell="B2" sqref="B2:J2"/>
    </sheetView>
  </sheetViews>
  <sheetFormatPr baseColWidth="10" defaultRowHeight="15"/>
  <cols>
    <col min="1" max="1" width="2.85546875" customWidth="1"/>
    <col min="2" max="2" width="36.140625" customWidth="1"/>
    <col min="3" max="3" width="65.140625" customWidth="1"/>
    <col min="4" max="4" width="22.7109375" customWidth="1"/>
    <col min="5" max="5" width="31.42578125" customWidth="1"/>
    <col min="6" max="6" width="26.5703125" customWidth="1"/>
    <col min="7" max="7" width="21.5703125" customWidth="1"/>
  </cols>
  <sheetData>
    <row r="1" spans="2:10">
      <c r="B1" s="31"/>
      <c r="C1" s="31"/>
      <c r="D1" s="31"/>
      <c r="E1" s="31"/>
      <c r="F1" s="31"/>
      <c r="G1" s="31"/>
      <c r="H1" s="31"/>
      <c r="I1" s="31"/>
      <c r="J1" s="31"/>
    </row>
    <row r="2" spans="2:10" s="3" customFormat="1" ht="66.75" customHeight="1">
      <c r="B2" s="1" t="s">
        <v>326</v>
      </c>
      <c r="C2" s="2"/>
      <c r="D2" s="2"/>
      <c r="E2" s="2"/>
      <c r="F2" s="2"/>
      <c r="G2" s="2"/>
      <c r="H2" s="2"/>
      <c r="I2" s="2"/>
      <c r="J2" s="2"/>
    </row>
    <row r="3" spans="2:10" ht="15.75" thickBot="1">
      <c r="B3" s="4"/>
      <c r="C3" s="4"/>
      <c r="D3" s="4"/>
      <c r="E3" s="4"/>
      <c r="F3" s="4"/>
      <c r="G3" s="4"/>
      <c r="H3" s="4"/>
      <c r="I3" s="4"/>
      <c r="J3" s="4"/>
    </row>
    <row r="4" spans="2:10" ht="15.75" thickBot="1">
      <c r="B4" s="5" t="s">
        <v>1</v>
      </c>
      <c r="C4" s="6" t="s">
        <v>2</v>
      </c>
      <c r="D4" s="5" t="s">
        <v>3</v>
      </c>
      <c r="E4" s="5" t="s">
        <v>327</v>
      </c>
      <c r="F4" s="7" t="s">
        <v>5</v>
      </c>
      <c r="G4" s="5" t="s">
        <v>6</v>
      </c>
      <c r="H4" s="8" t="s">
        <v>7</v>
      </c>
      <c r="I4" s="9"/>
      <c r="J4" s="10"/>
    </row>
    <row r="5" spans="2:10" ht="61.5" customHeight="1" thickBot="1">
      <c r="B5" s="5"/>
      <c r="C5" s="11"/>
      <c r="D5" s="5"/>
      <c r="E5" s="5"/>
      <c r="F5" s="12"/>
      <c r="G5" s="5"/>
      <c r="H5" s="13"/>
      <c r="I5" s="14"/>
      <c r="J5" s="15"/>
    </row>
    <row r="6" spans="2:10" ht="90" thickBot="1">
      <c r="B6" s="5"/>
      <c r="C6" s="152"/>
      <c r="D6" s="5"/>
      <c r="E6" s="5"/>
      <c r="F6" s="153" t="s">
        <v>8</v>
      </c>
      <c r="G6" s="154" t="s">
        <v>8</v>
      </c>
      <c r="H6" s="154" t="s">
        <v>9</v>
      </c>
      <c r="I6" s="302" t="s">
        <v>10</v>
      </c>
      <c r="J6" s="302" t="s">
        <v>11</v>
      </c>
    </row>
    <row r="7" spans="2:10" ht="25.5">
      <c r="B7" s="303" t="s">
        <v>328</v>
      </c>
      <c r="C7" s="304" t="s">
        <v>329</v>
      </c>
      <c r="D7" s="74"/>
      <c r="E7" s="305">
        <f>SUM(E8:E10)</f>
        <v>1264312511</v>
      </c>
      <c r="F7" s="72"/>
      <c r="G7" s="72"/>
      <c r="H7" s="72"/>
      <c r="I7" s="72"/>
      <c r="J7" s="96"/>
    </row>
    <row r="8" spans="2:10">
      <c r="B8" s="306"/>
      <c r="C8" s="307" t="s">
        <v>330</v>
      </c>
      <c r="D8" s="74" t="s">
        <v>94</v>
      </c>
      <c r="E8" s="308">
        <f>1324312511-60000000</f>
        <v>1264312511</v>
      </c>
      <c r="F8" s="74" t="s">
        <v>55</v>
      </c>
      <c r="G8" s="74" t="s">
        <v>55</v>
      </c>
      <c r="H8" s="309">
        <v>42614</v>
      </c>
      <c r="I8" s="309">
        <v>42644</v>
      </c>
      <c r="J8" s="310">
        <v>42644</v>
      </c>
    </row>
    <row r="9" spans="2:10" ht="55.5" hidden="1" customHeight="1">
      <c r="B9" s="306"/>
      <c r="C9" s="311" t="s">
        <v>331</v>
      </c>
      <c r="D9" s="74" t="s">
        <v>94</v>
      </c>
      <c r="E9" s="312">
        <v>0</v>
      </c>
      <c r="F9" s="74" t="s">
        <v>55</v>
      </c>
      <c r="G9" s="74" t="s">
        <v>55</v>
      </c>
      <c r="H9" s="74"/>
      <c r="I9" s="74"/>
      <c r="J9" s="76"/>
    </row>
    <row r="10" spans="2:10" ht="28.5" hidden="1">
      <c r="B10" s="306"/>
      <c r="C10" s="311" t="s">
        <v>332</v>
      </c>
      <c r="D10" s="74" t="s">
        <v>94</v>
      </c>
      <c r="E10" s="312">
        <v>0</v>
      </c>
      <c r="F10" s="74" t="s">
        <v>55</v>
      </c>
      <c r="G10" s="74" t="s">
        <v>55</v>
      </c>
      <c r="H10" s="74"/>
      <c r="I10" s="74"/>
      <c r="J10" s="76"/>
    </row>
    <row r="11" spans="2:10" ht="55.5" hidden="1" customHeight="1">
      <c r="B11" s="306"/>
      <c r="C11" s="304" t="s">
        <v>333</v>
      </c>
      <c r="D11" s="74"/>
      <c r="E11" s="305">
        <f>E12</f>
        <v>0</v>
      </c>
      <c r="F11" s="72"/>
      <c r="G11" s="72"/>
      <c r="H11" s="74"/>
      <c r="I11" s="74"/>
      <c r="J11" s="76"/>
    </row>
    <row r="12" spans="2:10" ht="71.25" hidden="1">
      <c r="B12" s="306"/>
      <c r="C12" s="311" t="s">
        <v>334</v>
      </c>
      <c r="D12" s="74" t="s">
        <v>94</v>
      </c>
      <c r="E12" s="305">
        <v>0</v>
      </c>
      <c r="F12" s="74" t="s">
        <v>55</v>
      </c>
      <c r="G12" s="74" t="s">
        <v>55</v>
      </c>
      <c r="H12" s="74"/>
      <c r="I12" s="74"/>
      <c r="J12" s="76"/>
    </row>
    <row r="13" spans="2:10" ht="55.5" customHeight="1">
      <c r="B13" s="306"/>
      <c r="C13" s="304" t="s">
        <v>335</v>
      </c>
      <c r="D13" s="74"/>
      <c r="E13" s="305">
        <f>SUM(E14:E23)</f>
        <v>1505967489</v>
      </c>
      <c r="F13" s="72"/>
      <c r="G13" s="72"/>
      <c r="H13" s="74"/>
      <c r="I13" s="74"/>
      <c r="J13" s="76"/>
    </row>
    <row r="14" spans="2:10" ht="28.5">
      <c r="B14" s="306"/>
      <c r="C14" s="313" t="s">
        <v>336</v>
      </c>
      <c r="D14" s="74" t="s">
        <v>94</v>
      </c>
      <c r="E14" s="308">
        <v>457461412</v>
      </c>
      <c r="F14" s="74" t="s">
        <v>55</v>
      </c>
      <c r="G14" s="74" t="s">
        <v>55</v>
      </c>
      <c r="H14" s="74" t="s">
        <v>337</v>
      </c>
      <c r="I14" s="309">
        <v>42370</v>
      </c>
      <c r="J14" s="310">
        <v>42644</v>
      </c>
    </row>
    <row r="15" spans="2:10" ht="28.5">
      <c r="B15" s="306"/>
      <c r="C15" s="314" t="s">
        <v>338</v>
      </c>
      <c r="D15" s="74" t="s">
        <v>94</v>
      </c>
      <c r="E15" s="308">
        <v>988506077</v>
      </c>
      <c r="F15" s="74" t="s">
        <v>55</v>
      </c>
      <c r="G15" s="74" t="s">
        <v>55</v>
      </c>
      <c r="H15" s="74" t="s">
        <v>337</v>
      </c>
      <c r="I15" s="309">
        <v>42370</v>
      </c>
      <c r="J15" s="310">
        <v>42644</v>
      </c>
    </row>
    <row r="16" spans="2:10" ht="28.5">
      <c r="B16" s="306"/>
      <c r="C16" s="314" t="s">
        <v>339</v>
      </c>
      <c r="D16" s="74" t="s">
        <v>94</v>
      </c>
      <c r="E16" s="308">
        <v>60000000</v>
      </c>
      <c r="F16" s="74" t="s">
        <v>55</v>
      </c>
      <c r="G16" s="74" t="s">
        <v>55</v>
      </c>
      <c r="H16" s="309">
        <v>42401</v>
      </c>
      <c r="I16" s="309">
        <v>42430</v>
      </c>
      <c r="J16" s="310">
        <v>42491</v>
      </c>
    </row>
    <row r="17" spans="2:10" ht="57" hidden="1">
      <c r="B17" s="306"/>
      <c r="C17" s="311" t="s">
        <v>340</v>
      </c>
      <c r="D17" s="74" t="s">
        <v>94</v>
      </c>
      <c r="E17" s="312">
        <v>0</v>
      </c>
      <c r="F17" s="74" t="s">
        <v>16</v>
      </c>
      <c r="G17" s="74" t="s">
        <v>55</v>
      </c>
      <c r="H17" s="74"/>
      <c r="I17" s="74"/>
      <c r="J17" s="76"/>
    </row>
    <row r="18" spans="2:10" ht="55.5" hidden="1" customHeight="1">
      <c r="B18" s="306"/>
      <c r="C18" s="311" t="s">
        <v>341</v>
      </c>
      <c r="D18" s="74" t="s">
        <v>94</v>
      </c>
      <c r="E18" s="312">
        <v>0</v>
      </c>
      <c r="F18" s="74" t="s">
        <v>16</v>
      </c>
      <c r="G18" s="74" t="s">
        <v>55</v>
      </c>
      <c r="H18" s="74"/>
      <c r="I18" s="74"/>
      <c r="J18" s="76"/>
    </row>
    <row r="19" spans="2:10" ht="57" hidden="1">
      <c r="B19" s="306"/>
      <c r="C19" s="311" t="s">
        <v>342</v>
      </c>
      <c r="D19" s="74" t="s">
        <v>94</v>
      </c>
      <c r="E19" s="312">
        <v>0</v>
      </c>
      <c r="F19" s="74" t="s">
        <v>16</v>
      </c>
      <c r="G19" s="74" t="s">
        <v>55</v>
      </c>
      <c r="H19" s="74"/>
      <c r="I19" s="74"/>
      <c r="J19" s="76"/>
    </row>
    <row r="20" spans="2:10" ht="57" hidden="1">
      <c r="B20" s="306"/>
      <c r="C20" s="311" t="s">
        <v>343</v>
      </c>
      <c r="D20" s="74" t="s">
        <v>94</v>
      </c>
      <c r="E20" s="312">
        <v>0</v>
      </c>
      <c r="F20" s="74" t="s">
        <v>55</v>
      </c>
      <c r="G20" s="74" t="s">
        <v>55</v>
      </c>
      <c r="H20" s="74"/>
      <c r="I20" s="74"/>
      <c r="J20" s="76"/>
    </row>
    <row r="21" spans="2:10" ht="55.5" hidden="1" customHeight="1">
      <c r="B21" s="306"/>
      <c r="C21" s="311" t="s">
        <v>344</v>
      </c>
      <c r="D21" s="74" t="s">
        <v>94</v>
      </c>
      <c r="E21" s="312">
        <v>0</v>
      </c>
      <c r="F21" s="74" t="s">
        <v>55</v>
      </c>
      <c r="G21" s="74" t="s">
        <v>55</v>
      </c>
      <c r="H21" s="74"/>
      <c r="I21" s="74"/>
      <c r="J21" s="76"/>
    </row>
    <row r="22" spans="2:10" ht="55.5" hidden="1" customHeight="1">
      <c r="B22" s="306"/>
      <c r="C22" s="311" t="s">
        <v>345</v>
      </c>
      <c r="D22" s="74" t="s">
        <v>94</v>
      </c>
      <c r="E22" s="312">
        <v>0</v>
      </c>
      <c r="F22" s="74" t="s">
        <v>55</v>
      </c>
      <c r="G22" s="74" t="s">
        <v>55</v>
      </c>
      <c r="H22" s="74"/>
      <c r="I22" s="74"/>
      <c r="J22" s="76"/>
    </row>
    <row r="23" spans="2:10" ht="55.5" hidden="1" customHeight="1">
      <c r="B23" s="306"/>
      <c r="C23" s="311" t="s">
        <v>346</v>
      </c>
      <c r="D23" s="74" t="s">
        <v>94</v>
      </c>
      <c r="E23" s="312">
        <v>0</v>
      </c>
      <c r="F23" s="74" t="s">
        <v>55</v>
      </c>
      <c r="G23" s="74" t="s">
        <v>55</v>
      </c>
      <c r="H23" s="74"/>
      <c r="I23" s="74"/>
      <c r="J23" s="76"/>
    </row>
    <row r="24" spans="2:10" ht="38.25" hidden="1">
      <c r="B24" s="306"/>
      <c r="C24" s="304" t="s">
        <v>347</v>
      </c>
      <c r="D24" s="74"/>
      <c r="E24" s="305">
        <v>0</v>
      </c>
      <c r="F24" s="72"/>
      <c r="G24" s="72"/>
      <c r="H24" s="74"/>
      <c r="I24" s="74"/>
      <c r="J24" s="76"/>
    </row>
    <row r="25" spans="2:10" ht="42.75" hidden="1">
      <c r="B25" s="306"/>
      <c r="C25" s="315" t="s">
        <v>348</v>
      </c>
      <c r="D25" s="74" t="s">
        <v>94</v>
      </c>
      <c r="E25" s="312">
        <v>0</v>
      </c>
      <c r="F25" s="74" t="s">
        <v>55</v>
      </c>
      <c r="G25" s="74" t="s">
        <v>55</v>
      </c>
      <c r="H25" s="74"/>
      <c r="I25" s="74"/>
      <c r="J25" s="76"/>
    </row>
    <row r="26" spans="2:10" ht="38.25">
      <c r="B26" s="306"/>
      <c r="C26" s="304" t="s">
        <v>349</v>
      </c>
      <c r="D26" s="74"/>
      <c r="E26" s="305">
        <f>E27</f>
        <v>1686720000</v>
      </c>
      <c r="F26" s="72"/>
      <c r="G26" s="72"/>
      <c r="H26" s="74"/>
      <c r="I26" s="74"/>
      <c r="J26" s="76"/>
    </row>
    <row r="27" spans="2:10" ht="42.75">
      <c r="B27" s="306"/>
      <c r="C27" s="316" t="s">
        <v>350</v>
      </c>
      <c r="D27" s="74" t="s">
        <v>94</v>
      </c>
      <c r="E27" s="308">
        <v>1686720000</v>
      </c>
      <c r="F27" s="74" t="s">
        <v>55</v>
      </c>
      <c r="G27" s="74" t="s">
        <v>55</v>
      </c>
      <c r="H27" s="74" t="s">
        <v>337</v>
      </c>
      <c r="I27" s="309">
        <v>42370</v>
      </c>
      <c r="J27" s="310">
        <v>42644</v>
      </c>
    </row>
    <row r="28" spans="2:10" ht="38.25" hidden="1">
      <c r="B28" s="306"/>
      <c r="C28" s="317" t="s">
        <v>351</v>
      </c>
      <c r="D28" s="74"/>
      <c r="E28" s="318">
        <f>E29</f>
        <v>0</v>
      </c>
      <c r="F28" s="72"/>
      <c r="G28" s="72"/>
      <c r="H28" s="74"/>
      <c r="I28" s="74"/>
      <c r="J28" s="76"/>
    </row>
    <row r="29" spans="2:10" ht="55.5" hidden="1" customHeight="1" thickBot="1">
      <c r="B29" s="319"/>
      <c r="C29" s="320" t="s">
        <v>352</v>
      </c>
      <c r="D29" s="200" t="s">
        <v>94</v>
      </c>
      <c r="E29" s="321">
        <v>0</v>
      </c>
      <c r="F29" s="200" t="s">
        <v>55</v>
      </c>
      <c r="G29" s="200" t="s">
        <v>55</v>
      </c>
      <c r="H29" s="200"/>
      <c r="I29" s="200"/>
      <c r="J29" s="322"/>
    </row>
    <row r="30" spans="2:10" ht="15.75">
      <c r="B30" s="31"/>
      <c r="C30" s="323"/>
      <c r="D30" s="31"/>
      <c r="E30" s="324">
        <f>+E7+E13+E26</f>
        <v>4457000000</v>
      </c>
      <c r="F30" s="31"/>
      <c r="G30" s="31"/>
      <c r="H30" s="31"/>
      <c r="I30" s="31"/>
      <c r="J30" s="31"/>
    </row>
    <row r="31" spans="2:10" ht="15.75" thickBot="1">
      <c r="B31" s="31"/>
      <c r="C31" s="323"/>
      <c r="D31" s="31"/>
      <c r="E31" s="31"/>
      <c r="F31" s="31"/>
      <c r="G31" s="31"/>
      <c r="H31" s="31"/>
      <c r="I31" s="31"/>
      <c r="J31" s="31"/>
    </row>
    <row r="32" spans="2:10" ht="15.75">
      <c r="B32" s="294" t="s">
        <v>353</v>
      </c>
      <c r="C32" s="325" t="s">
        <v>354</v>
      </c>
      <c r="D32" s="185"/>
      <c r="E32" s="326">
        <f>SUM(E33)</f>
        <v>400000000</v>
      </c>
      <c r="F32" s="185"/>
      <c r="G32" s="185"/>
      <c r="H32" s="185"/>
      <c r="I32" s="185"/>
      <c r="J32" s="327"/>
    </row>
    <row r="33" spans="2:10">
      <c r="B33" s="281"/>
      <c r="C33" s="328" t="s">
        <v>355</v>
      </c>
      <c r="D33" s="37" t="s">
        <v>94</v>
      </c>
      <c r="E33" s="308">
        <v>400000000</v>
      </c>
      <c r="F33" s="28" t="s">
        <v>55</v>
      </c>
      <c r="G33" s="28" t="s">
        <v>55</v>
      </c>
      <c r="H33" s="329">
        <v>42430</v>
      </c>
      <c r="I33" s="329">
        <v>42461</v>
      </c>
      <c r="J33" s="330">
        <v>42583</v>
      </c>
    </row>
    <row r="34" spans="2:10" ht="25.5">
      <c r="B34" s="281"/>
      <c r="C34" s="331" t="s">
        <v>356</v>
      </c>
      <c r="D34" s="37"/>
      <c r="E34" s="332">
        <f>SUM(E35)</f>
        <v>1838425235.3280001</v>
      </c>
      <c r="F34" s="28"/>
      <c r="G34" s="28"/>
      <c r="H34" s="329"/>
      <c r="I34" s="329"/>
      <c r="J34" s="330"/>
    </row>
    <row r="35" spans="2:10" ht="51">
      <c r="B35" s="281"/>
      <c r="C35" s="328" t="s">
        <v>357</v>
      </c>
      <c r="D35" s="37" t="s">
        <v>94</v>
      </c>
      <c r="E35" s="308">
        <f>1831100832*1.004</f>
        <v>1838425235.3280001</v>
      </c>
      <c r="F35" s="28" t="s">
        <v>55</v>
      </c>
      <c r="G35" s="28" t="s">
        <v>55</v>
      </c>
      <c r="H35" s="329" t="s">
        <v>358</v>
      </c>
      <c r="I35" s="329">
        <v>42370</v>
      </c>
      <c r="J35" s="310">
        <v>42644</v>
      </c>
    </row>
    <row r="36" spans="2:10" ht="25.5">
      <c r="B36" s="281"/>
      <c r="C36" s="331" t="s">
        <v>359</v>
      </c>
      <c r="D36" s="37"/>
      <c r="E36" s="332">
        <f>SUM(E37)</f>
        <v>1386000000</v>
      </c>
      <c r="F36" s="28"/>
      <c r="G36" s="28"/>
      <c r="H36" s="329"/>
      <c r="I36" s="329"/>
      <c r="J36" s="330"/>
    </row>
    <row r="37" spans="2:10">
      <c r="B37" s="281"/>
      <c r="C37" s="328" t="s">
        <v>360</v>
      </c>
      <c r="D37" s="37" t="s">
        <v>94</v>
      </c>
      <c r="E37" s="308">
        <v>1386000000</v>
      </c>
      <c r="F37" s="28" t="s">
        <v>55</v>
      </c>
      <c r="G37" s="28" t="s">
        <v>55</v>
      </c>
      <c r="H37" s="329">
        <v>42401</v>
      </c>
      <c r="I37" s="329">
        <v>42430</v>
      </c>
      <c r="J37" s="310">
        <v>42644</v>
      </c>
    </row>
    <row r="38" spans="2:10" ht="25.5">
      <c r="B38" s="281"/>
      <c r="C38" s="331" t="s">
        <v>361</v>
      </c>
      <c r="D38" s="37"/>
      <c r="E38" s="332">
        <f>SUM(E39:E57)</f>
        <v>1820574765</v>
      </c>
      <c r="F38" s="28"/>
      <c r="G38" s="28"/>
      <c r="H38" s="329"/>
      <c r="I38" s="329"/>
      <c r="J38" s="330"/>
    </row>
    <row r="39" spans="2:10" ht="25.5">
      <c r="B39" s="281"/>
      <c r="C39" s="328" t="s">
        <v>362</v>
      </c>
      <c r="D39" s="37" t="s">
        <v>94</v>
      </c>
      <c r="E39" s="308">
        <v>1304574765</v>
      </c>
      <c r="F39" s="28" t="s">
        <v>55</v>
      </c>
      <c r="G39" s="28" t="s">
        <v>55</v>
      </c>
      <c r="H39" s="329">
        <v>42401</v>
      </c>
      <c r="I39" s="329">
        <v>42430</v>
      </c>
      <c r="J39" s="310">
        <v>42644</v>
      </c>
    </row>
    <row r="40" spans="2:10" ht="25.5">
      <c r="B40" s="281"/>
      <c r="C40" s="328" t="s">
        <v>363</v>
      </c>
      <c r="D40" s="37" t="s">
        <v>94</v>
      </c>
      <c r="E40" s="308">
        <v>196000000</v>
      </c>
      <c r="F40" s="28" t="s">
        <v>55</v>
      </c>
      <c r="G40" s="28" t="s">
        <v>55</v>
      </c>
      <c r="H40" s="329">
        <v>42401</v>
      </c>
      <c r="I40" s="329">
        <v>42430</v>
      </c>
      <c r="J40" s="310">
        <v>42644</v>
      </c>
    </row>
    <row r="41" spans="2:10" ht="25.5">
      <c r="B41" s="281"/>
      <c r="C41" s="328" t="s">
        <v>364</v>
      </c>
      <c r="D41" s="37" t="s">
        <v>94</v>
      </c>
      <c r="E41" s="308">
        <v>120000000</v>
      </c>
      <c r="F41" s="28" t="s">
        <v>55</v>
      </c>
      <c r="G41" s="28" t="s">
        <v>55</v>
      </c>
      <c r="H41" s="329">
        <v>42401</v>
      </c>
      <c r="I41" s="329">
        <v>42430</v>
      </c>
      <c r="J41" s="310">
        <v>42644</v>
      </c>
    </row>
    <row r="42" spans="2:10" ht="38.25" hidden="1">
      <c r="B42" s="281"/>
      <c r="C42" s="333" t="s">
        <v>365</v>
      </c>
      <c r="D42" s="37" t="s">
        <v>94</v>
      </c>
      <c r="E42" s="308">
        <v>0</v>
      </c>
      <c r="F42" s="28"/>
      <c r="G42" s="28"/>
      <c r="H42" s="37"/>
      <c r="I42" s="37"/>
      <c r="J42" s="310">
        <v>42644</v>
      </c>
    </row>
    <row r="43" spans="2:10" ht="25.5">
      <c r="B43" s="281"/>
      <c r="C43" s="328" t="s">
        <v>366</v>
      </c>
      <c r="D43" s="37" t="s">
        <v>94</v>
      </c>
      <c r="E43" s="308">
        <v>100000000</v>
      </c>
      <c r="F43" s="28" t="s">
        <v>55</v>
      </c>
      <c r="G43" s="28" t="s">
        <v>55</v>
      </c>
      <c r="H43" s="329">
        <v>42401</v>
      </c>
      <c r="I43" s="329">
        <v>42430</v>
      </c>
      <c r="J43" s="310">
        <v>42644</v>
      </c>
    </row>
    <row r="44" spans="2:10" ht="38.25" hidden="1">
      <c r="B44" s="281"/>
      <c r="C44" s="333" t="s">
        <v>367</v>
      </c>
      <c r="D44" s="37" t="s">
        <v>94</v>
      </c>
      <c r="E44" s="308">
        <v>0</v>
      </c>
      <c r="F44" s="28"/>
      <c r="G44" s="28"/>
      <c r="H44" s="37"/>
      <c r="I44" s="37"/>
      <c r="J44" s="310">
        <v>42644</v>
      </c>
    </row>
    <row r="45" spans="2:10" ht="38.25" hidden="1">
      <c r="B45" s="281"/>
      <c r="C45" s="333" t="s">
        <v>368</v>
      </c>
      <c r="D45" s="37" t="s">
        <v>94</v>
      </c>
      <c r="E45" s="308">
        <v>0</v>
      </c>
      <c r="F45" s="28"/>
      <c r="G45" s="28"/>
      <c r="H45" s="37"/>
      <c r="I45" s="37"/>
      <c r="J45" s="310">
        <v>42644</v>
      </c>
    </row>
    <row r="46" spans="2:10" ht="38.25" hidden="1">
      <c r="B46" s="281"/>
      <c r="C46" s="333" t="s">
        <v>369</v>
      </c>
      <c r="D46" s="37" t="s">
        <v>94</v>
      </c>
      <c r="E46" s="308">
        <v>0</v>
      </c>
      <c r="F46" s="28"/>
      <c r="G46" s="28"/>
      <c r="H46" s="37"/>
      <c r="I46" s="37"/>
      <c r="J46" s="310">
        <v>42644</v>
      </c>
    </row>
    <row r="47" spans="2:10" ht="38.25" hidden="1">
      <c r="B47" s="281"/>
      <c r="C47" s="333" t="s">
        <v>370</v>
      </c>
      <c r="D47" s="37" t="s">
        <v>94</v>
      </c>
      <c r="E47" s="308">
        <v>0</v>
      </c>
      <c r="F47" s="28"/>
      <c r="G47" s="28"/>
      <c r="H47" s="37"/>
      <c r="I47" s="37"/>
      <c r="J47" s="310">
        <v>42644</v>
      </c>
    </row>
    <row r="48" spans="2:10">
      <c r="B48" s="281"/>
      <c r="C48" s="328" t="s">
        <v>371</v>
      </c>
      <c r="D48" s="37" t="s">
        <v>94</v>
      </c>
      <c r="E48" s="308">
        <v>100000000</v>
      </c>
      <c r="F48" s="28" t="s">
        <v>55</v>
      </c>
      <c r="G48" s="28" t="s">
        <v>55</v>
      </c>
      <c r="H48" s="329">
        <v>42401</v>
      </c>
      <c r="I48" s="329">
        <v>42430</v>
      </c>
      <c r="J48" s="310">
        <v>42644</v>
      </c>
    </row>
    <row r="49" spans="2:10" ht="38.25" hidden="1">
      <c r="B49" s="281"/>
      <c r="C49" s="333" t="s">
        <v>372</v>
      </c>
      <c r="D49" s="37" t="s">
        <v>94</v>
      </c>
      <c r="E49" s="308">
        <v>0</v>
      </c>
      <c r="F49" s="28"/>
      <c r="G49" s="28"/>
      <c r="H49" s="37"/>
      <c r="I49" s="37"/>
      <c r="J49" s="93"/>
    </row>
    <row r="50" spans="2:10" ht="38.25" hidden="1">
      <c r="B50" s="281"/>
      <c r="C50" s="333" t="s">
        <v>373</v>
      </c>
      <c r="D50" s="37" t="s">
        <v>94</v>
      </c>
      <c r="E50" s="308">
        <v>0</v>
      </c>
      <c r="F50" s="28"/>
      <c r="G50" s="28"/>
      <c r="H50" s="37"/>
      <c r="I50" s="37"/>
      <c r="J50" s="93"/>
    </row>
    <row r="51" spans="2:10" ht="25.5" hidden="1">
      <c r="B51" s="281"/>
      <c r="C51" s="333" t="s">
        <v>374</v>
      </c>
      <c r="D51" s="37" t="s">
        <v>94</v>
      </c>
      <c r="E51" s="308">
        <v>0</v>
      </c>
      <c r="F51" s="28"/>
      <c r="G51" s="28"/>
      <c r="H51" s="37"/>
      <c r="I51" s="37"/>
      <c r="J51" s="93"/>
    </row>
    <row r="52" spans="2:10" ht="25.5" hidden="1">
      <c r="B52" s="281"/>
      <c r="C52" s="333" t="s">
        <v>375</v>
      </c>
      <c r="D52" s="37" t="s">
        <v>94</v>
      </c>
      <c r="E52" s="308">
        <v>0</v>
      </c>
      <c r="F52" s="28"/>
      <c r="G52" s="28"/>
      <c r="H52" s="37"/>
      <c r="I52" s="37"/>
      <c r="J52" s="93"/>
    </row>
    <row r="53" spans="2:10" ht="38.25" hidden="1">
      <c r="B53" s="281"/>
      <c r="C53" s="333" t="s">
        <v>376</v>
      </c>
      <c r="D53" s="37" t="s">
        <v>94</v>
      </c>
      <c r="E53" s="308">
        <v>0</v>
      </c>
      <c r="F53" s="28"/>
      <c r="G53" s="28"/>
      <c r="H53" s="37"/>
      <c r="I53" s="37"/>
      <c r="J53" s="93"/>
    </row>
    <row r="54" spans="2:10" ht="38.25" hidden="1">
      <c r="B54" s="281"/>
      <c r="C54" s="333" t="s">
        <v>377</v>
      </c>
      <c r="D54" s="37" t="s">
        <v>94</v>
      </c>
      <c r="E54" s="308">
        <v>0</v>
      </c>
      <c r="F54" s="28"/>
      <c r="G54" s="37"/>
      <c r="H54" s="37"/>
      <c r="I54" s="37"/>
      <c r="J54" s="93"/>
    </row>
    <row r="55" spans="2:10" ht="38.25" hidden="1">
      <c r="B55" s="281"/>
      <c r="C55" s="333" t="s">
        <v>378</v>
      </c>
      <c r="D55" s="37" t="s">
        <v>94</v>
      </c>
      <c r="E55" s="308">
        <v>0</v>
      </c>
      <c r="F55" s="28"/>
      <c r="G55" s="37"/>
      <c r="H55" s="37"/>
      <c r="I55" s="37"/>
      <c r="J55" s="93"/>
    </row>
    <row r="56" spans="2:10" ht="25.5" hidden="1">
      <c r="B56" s="281"/>
      <c r="C56" s="333" t="s">
        <v>379</v>
      </c>
      <c r="D56" s="37" t="s">
        <v>94</v>
      </c>
      <c r="E56" s="308">
        <v>0</v>
      </c>
      <c r="F56" s="37"/>
      <c r="G56" s="37"/>
      <c r="H56" s="37"/>
      <c r="I56" s="37"/>
      <c r="J56" s="93"/>
    </row>
    <row r="57" spans="2:10" ht="26.25" hidden="1" thickBot="1">
      <c r="B57" s="295"/>
      <c r="C57" s="334" t="s">
        <v>380</v>
      </c>
      <c r="D57" s="335" t="s">
        <v>94</v>
      </c>
      <c r="E57" s="308">
        <v>0</v>
      </c>
      <c r="F57" s="335"/>
      <c r="G57" s="335"/>
      <c r="H57" s="335"/>
      <c r="I57" s="335"/>
      <c r="J57" s="336"/>
    </row>
    <row r="58" spans="2:10" ht="15.75">
      <c r="B58" s="31"/>
      <c r="C58" s="323"/>
      <c r="D58" s="31"/>
      <c r="E58" s="324">
        <f>E32+E34+E36+E38</f>
        <v>5445000000.3280001</v>
      </c>
      <c r="F58" s="31"/>
      <c r="G58" s="31"/>
      <c r="H58" s="31"/>
      <c r="I58" s="31"/>
      <c r="J58" s="31"/>
    </row>
    <row r="59" spans="2:10">
      <c r="B59" s="31"/>
      <c r="C59" s="323"/>
      <c r="D59" s="31"/>
      <c r="E59" s="31"/>
      <c r="F59" s="31"/>
      <c r="G59" s="31"/>
      <c r="H59" s="31"/>
      <c r="I59" s="31"/>
      <c r="J59" s="31"/>
    </row>
    <row r="60" spans="2:10">
      <c r="B60" s="31"/>
      <c r="C60" s="323"/>
      <c r="D60" s="31"/>
      <c r="E60" s="31"/>
      <c r="F60" s="31"/>
      <c r="G60" s="31"/>
      <c r="H60" s="31"/>
      <c r="I60" s="31"/>
      <c r="J60" s="31"/>
    </row>
  </sheetData>
  <mergeCells count="10">
    <mergeCell ref="B7:B29"/>
    <mergeCell ref="B32:B57"/>
    <mergeCell ref="B2:J2"/>
    <mergeCell ref="B4:B6"/>
    <mergeCell ref="C4:C6"/>
    <mergeCell ref="D4:D6"/>
    <mergeCell ref="E4:E6"/>
    <mergeCell ref="F4:F5"/>
    <mergeCell ref="G4:G5"/>
    <mergeCell ref="H4:J5"/>
  </mergeCells>
  <pageMargins left="0.7" right="0.7" top="0.75" bottom="0.75" header="0.3" footer="0.3"/>
  <pageSetup paperSize="14" scale="6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F33:G57 B32</xm:sqref>
        </x14:dataValidation>
        <x14:dataValidation type="list" allowBlank="1" showInputMessage="1" showErrorMessage="1">
          <x14:formula1>
            <xm:f>[9]Hoja2!#REF!</xm:f>
          </x14:formula1>
          <xm:sqref>B7 F29:G29 F12:G12 F7:G10 F25:G25 F27:G27 F14:G23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2:J42"/>
  <sheetViews>
    <sheetView zoomScaleNormal="100" workbookViewId="0">
      <selection activeCell="D25" sqref="D25"/>
    </sheetView>
  </sheetViews>
  <sheetFormatPr baseColWidth="10" defaultColWidth="11.5703125" defaultRowHeight="15"/>
  <cols>
    <col min="1" max="1" width="1.7109375" style="31" customWidth="1"/>
    <col min="2" max="2" width="46" style="31" customWidth="1"/>
    <col min="3" max="3" width="28.7109375" style="31" customWidth="1"/>
    <col min="4" max="4" width="22.7109375" style="31" customWidth="1"/>
    <col min="5" max="5" width="19" style="31" customWidth="1"/>
    <col min="6" max="6" width="31.5703125" style="31" customWidth="1"/>
    <col min="7"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s="3" customFormat="1" ht="66.75" customHeight="1">
      <c r="B2" s="1" t="s">
        <v>318</v>
      </c>
      <c r="C2" s="2"/>
      <c r="D2" s="2"/>
      <c r="E2" s="2"/>
      <c r="F2" s="2"/>
      <c r="G2" s="2"/>
      <c r="H2" s="2"/>
      <c r="I2" s="2"/>
      <c r="J2" s="2"/>
    </row>
    <row r="3" spans="2:10" s="4" customFormat="1" ht="13.5" thickBot="1"/>
    <row r="4" spans="2:10" s="4" customFormat="1" ht="36" customHeight="1" thickBot="1">
      <c r="B4" s="5" t="s">
        <v>1</v>
      </c>
      <c r="C4" s="6" t="s">
        <v>2</v>
      </c>
      <c r="D4" s="5" t="s">
        <v>3</v>
      </c>
      <c r="E4" s="5" t="s">
        <v>4</v>
      </c>
      <c r="F4" s="7" t="s">
        <v>5</v>
      </c>
      <c r="G4" s="5" t="s">
        <v>6</v>
      </c>
      <c r="H4" s="8" t="s">
        <v>7</v>
      </c>
      <c r="I4" s="9"/>
      <c r="J4" s="10"/>
    </row>
    <row r="5" spans="2:10" s="4" customFormat="1" ht="15.75" customHeight="1" thickBot="1">
      <c r="B5" s="5"/>
      <c r="C5" s="11"/>
      <c r="D5" s="5"/>
      <c r="E5" s="5"/>
      <c r="F5" s="12"/>
      <c r="G5" s="5"/>
      <c r="H5" s="13"/>
      <c r="I5" s="14"/>
      <c r="J5" s="15"/>
    </row>
    <row r="6" spans="2:10" s="4" customFormat="1" ht="51.75" customHeight="1" thickBot="1">
      <c r="B6" s="5"/>
      <c r="C6" s="152"/>
      <c r="D6" s="5"/>
      <c r="E6" s="5"/>
      <c r="F6" s="153" t="s">
        <v>8</v>
      </c>
      <c r="G6" s="154" t="s">
        <v>8</v>
      </c>
      <c r="H6" s="154" t="s">
        <v>9</v>
      </c>
      <c r="I6" s="153" t="s">
        <v>10</v>
      </c>
      <c r="J6" s="153" t="s">
        <v>11</v>
      </c>
    </row>
    <row r="7" spans="2:10" ht="28.5" customHeight="1">
      <c r="B7" s="294" t="s">
        <v>319</v>
      </c>
      <c r="C7" s="68" t="s">
        <v>320</v>
      </c>
      <c r="D7" s="282" t="s">
        <v>321</v>
      </c>
      <c r="E7" s="283">
        <v>750</v>
      </c>
      <c r="F7" s="282" t="s">
        <v>55</v>
      </c>
      <c r="G7" s="282" t="s">
        <v>55</v>
      </c>
      <c r="H7" s="284">
        <v>42430</v>
      </c>
      <c r="I7" s="284">
        <v>42430</v>
      </c>
      <c r="J7" s="285">
        <v>42674</v>
      </c>
    </row>
    <row r="8" spans="2:10" ht="30">
      <c r="B8" s="281"/>
      <c r="C8" s="75"/>
      <c r="D8" s="282" t="s">
        <v>322</v>
      </c>
      <c r="E8" s="283">
        <v>550</v>
      </c>
      <c r="F8" s="282" t="s">
        <v>55</v>
      </c>
      <c r="G8" s="282" t="s">
        <v>55</v>
      </c>
      <c r="H8" s="284">
        <v>42430</v>
      </c>
      <c r="I8" s="284">
        <v>42430</v>
      </c>
      <c r="J8" s="285">
        <v>42674</v>
      </c>
    </row>
    <row r="9" spans="2:10">
      <c r="B9" s="281"/>
      <c r="C9" s="75"/>
      <c r="D9" s="282" t="s">
        <v>323</v>
      </c>
      <c r="E9" s="283">
        <v>1100</v>
      </c>
      <c r="F9" s="282" t="s">
        <v>55</v>
      </c>
      <c r="G9" s="282" t="s">
        <v>55</v>
      </c>
      <c r="H9" s="284">
        <v>42430</v>
      </c>
      <c r="I9" s="284">
        <v>42430</v>
      </c>
      <c r="J9" s="285">
        <v>42674</v>
      </c>
    </row>
    <row r="10" spans="2:10">
      <c r="B10" s="295"/>
      <c r="C10" s="75"/>
      <c r="D10" s="282" t="s">
        <v>324</v>
      </c>
      <c r="E10" s="283">
        <v>500</v>
      </c>
      <c r="F10" s="282" t="s">
        <v>55</v>
      </c>
      <c r="G10" s="282" t="s">
        <v>55</v>
      </c>
      <c r="H10" s="284">
        <v>42461</v>
      </c>
      <c r="I10" s="284">
        <v>42461</v>
      </c>
      <c r="J10" s="285">
        <v>42674</v>
      </c>
    </row>
    <row r="11" spans="2:10" ht="45">
      <c r="B11" s="296" t="s">
        <v>319</v>
      </c>
      <c r="C11" s="34" t="s">
        <v>325</v>
      </c>
      <c r="D11" s="34" t="s">
        <v>94</v>
      </c>
      <c r="E11" s="297">
        <v>100</v>
      </c>
      <c r="F11" s="34" t="s">
        <v>55</v>
      </c>
      <c r="G11" s="34" t="s">
        <v>55</v>
      </c>
      <c r="H11" s="284">
        <v>42415</v>
      </c>
      <c r="I11" s="284">
        <v>42444</v>
      </c>
      <c r="J11" s="285">
        <v>42674</v>
      </c>
    </row>
    <row r="12" spans="2:10">
      <c r="B12" s="298"/>
      <c r="C12" s="298"/>
      <c r="D12" s="299"/>
      <c r="E12" s="300"/>
      <c r="F12" s="299"/>
      <c r="G12" s="299"/>
      <c r="H12" s="301"/>
      <c r="I12" s="301"/>
      <c r="J12" s="301"/>
    </row>
    <row r="13" spans="2:10">
      <c r="B13" s="298"/>
      <c r="C13" s="298"/>
      <c r="D13" s="299"/>
      <c r="E13" s="300"/>
      <c r="F13" s="299"/>
      <c r="G13" s="299"/>
      <c r="H13" s="301"/>
      <c r="I13" s="301"/>
      <c r="J13" s="301"/>
    </row>
    <row r="14" spans="2:10">
      <c r="B14" s="298"/>
      <c r="C14" s="298"/>
      <c r="D14" s="299"/>
      <c r="E14" s="300"/>
      <c r="F14" s="299"/>
      <c r="G14" s="299"/>
      <c r="H14" s="301"/>
      <c r="I14" s="301"/>
      <c r="J14" s="301"/>
    </row>
    <row r="15" spans="2:10">
      <c r="B15" s="298"/>
      <c r="C15" s="298"/>
      <c r="D15" s="299"/>
      <c r="E15" s="300"/>
      <c r="F15" s="299"/>
      <c r="G15" s="299"/>
      <c r="H15" s="301"/>
      <c r="I15" s="301"/>
      <c r="J15" s="301"/>
    </row>
    <row r="16" spans="2:10">
      <c r="B16" s="298"/>
      <c r="C16" s="298"/>
      <c r="D16" s="299"/>
      <c r="E16" s="300"/>
      <c r="F16" s="299"/>
      <c r="G16" s="299"/>
      <c r="H16" s="301"/>
      <c r="I16" s="301"/>
      <c r="J16" s="301"/>
    </row>
    <row r="17" spans="2:10">
      <c r="B17" s="298"/>
      <c r="C17" s="298"/>
      <c r="D17" s="299"/>
      <c r="E17" s="300"/>
      <c r="F17" s="299"/>
      <c r="G17" s="299"/>
      <c r="H17" s="301"/>
      <c r="I17" s="301"/>
      <c r="J17" s="301"/>
    </row>
    <row r="18" spans="2:10">
      <c r="B18" s="298"/>
      <c r="C18" s="298"/>
      <c r="D18" s="299"/>
      <c r="E18" s="300"/>
      <c r="F18" s="299"/>
      <c r="G18" s="299"/>
      <c r="H18" s="301"/>
      <c r="I18" s="301"/>
      <c r="J18" s="301"/>
    </row>
    <row r="19" spans="2:10">
      <c r="B19" s="298"/>
      <c r="C19" s="298"/>
      <c r="D19" s="299"/>
      <c r="E19" s="300"/>
      <c r="F19" s="299"/>
      <c r="G19" s="299"/>
      <c r="H19" s="301"/>
      <c r="I19" s="301"/>
      <c r="J19" s="301"/>
    </row>
    <row r="20" spans="2:10">
      <c r="B20" s="298"/>
      <c r="C20" s="298"/>
      <c r="D20" s="299"/>
      <c r="E20" s="300"/>
      <c r="F20" s="299"/>
      <c r="G20" s="299"/>
      <c r="H20" s="301"/>
      <c r="I20" s="301"/>
      <c r="J20" s="301"/>
    </row>
    <row r="21" spans="2:10">
      <c r="B21" s="298"/>
      <c r="C21" s="298"/>
      <c r="D21" s="299"/>
      <c r="E21" s="300"/>
      <c r="F21" s="299"/>
      <c r="G21" s="299"/>
      <c r="H21" s="301"/>
      <c r="I21" s="301"/>
      <c r="J21" s="301"/>
    </row>
    <row r="22" spans="2:10">
      <c r="B22" s="298"/>
      <c r="C22" s="298"/>
      <c r="D22" s="299"/>
      <c r="E22" s="300"/>
      <c r="F22" s="299"/>
      <c r="G22" s="299"/>
      <c r="H22" s="301"/>
      <c r="I22" s="301"/>
      <c r="J22" s="301"/>
    </row>
    <row r="23" spans="2:10">
      <c r="B23" s="298"/>
      <c r="C23" s="298"/>
      <c r="D23" s="299"/>
      <c r="E23" s="300"/>
      <c r="F23" s="299"/>
      <c r="G23" s="299"/>
      <c r="H23" s="301"/>
      <c r="I23" s="301"/>
      <c r="J23" s="301"/>
    </row>
    <row r="24" spans="2:10">
      <c r="B24" s="298"/>
      <c r="C24" s="298"/>
      <c r="D24" s="299"/>
      <c r="E24" s="300"/>
      <c r="F24" s="299"/>
      <c r="G24" s="299"/>
      <c r="H24" s="301"/>
      <c r="I24" s="301"/>
      <c r="J24" s="301"/>
    </row>
    <row r="25" spans="2:10">
      <c r="B25" s="298"/>
      <c r="C25" s="298"/>
      <c r="D25" s="299"/>
      <c r="E25" s="300"/>
      <c r="F25" s="299"/>
      <c r="G25" s="299"/>
      <c r="H25" s="301"/>
      <c r="I25" s="301"/>
      <c r="J25" s="301"/>
    </row>
    <row r="26" spans="2:10">
      <c r="B26" s="298"/>
      <c r="C26" s="298"/>
      <c r="D26" s="299"/>
      <c r="E26" s="300"/>
      <c r="F26" s="299"/>
      <c r="G26" s="299"/>
      <c r="H26" s="301"/>
      <c r="I26" s="301"/>
      <c r="J26" s="301"/>
    </row>
    <row r="27" spans="2:10">
      <c r="B27" s="298"/>
      <c r="C27" s="298"/>
      <c r="D27" s="299"/>
      <c r="E27" s="300"/>
      <c r="F27" s="299"/>
      <c r="G27" s="299"/>
      <c r="H27" s="301"/>
      <c r="I27" s="301"/>
      <c r="J27" s="301"/>
    </row>
    <row r="28" spans="2:10">
      <c r="B28" s="298"/>
      <c r="C28" s="298"/>
      <c r="D28" s="299"/>
      <c r="E28" s="300"/>
      <c r="F28" s="299"/>
      <c r="G28" s="299"/>
      <c r="H28" s="301"/>
      <c r="I28" s="301"/>
      <c r="J28" s="301"/>
    </row>
    <row r="29" spans="2:10">
      <c r="B29" s="298"/>
      <c r="C29" s="298"/>
      <c r="D29" s="299"/>
      <c r="E29" s="300"/>
      <c r="F29" s="299"/>
      <c r="G29" s="299"/>
      <c r="H29" s="301"/>
      <c r="I29" s="301"/>
      <c r="J29" s="301"/>
    </row>
    <row r="30" spans="2:10">
      <c r="B30" s="298"/>
      <c r="C30" s="298"/>
      <c r="D30" s="299"/>
      <c r="E30" s="300"/>
      <c r="F30" s="299"/>
      <c r="G30" s="299"/>
      <c r="H30" s="301"/>
      <c r="I30" s="301"/>
      <c r="J30" s="301"/>
    </row>
    <row r="31" spans="2:10">
      <c r="B31" s="298"/>
      <c r="C31" s="298"/>
      <c r="D31" s="299"/>
      <c r="E31" s="300"/>
      <c r="F31" s="299"/>
      <c r="G31" s="299"/>
      <c r="H31" s="301"/>
      <c r="I31" s="301"/>
      <c r="J31" s="301"/>
    </row>
    <row r="32" spans="2:10">
      <c r="B32" s="298"/>
      <c r="C32" s="298"/>
      <c r="D32" s="299"/>
      <c r="E32" s="300"/>
      <c r="F32" s="299"/>
      <c r="G32" s="299"/>
      <c r="H32" s="301"/>
      <c r="I32" s="301"/>
      <c r="J32" s="301"/>
    </row>
    <row r="33" spans="2:10">
      <c r="B33" s="298"/>
      <c r="C33" s="298"/>
      <c r="D33" s="299"/>
      <c r="E33" s="300"/>
      <c r="F33" s="299"/>
      <c r="G33" s="299"/>
      <c r="H33" s="301"/>
      <c r="I33" s="301"/>
      <c r="J33" s="301"/>
    </row>
    <row r="34" spans="2:10">
      <c r="B34" s="298"/>
      <c r="C34" s="298"/>
      <c r="D34" s="299"/>
      <c r="E34" s="300"/>
      <c r="F34" s="299"/>
      <c r="G34" s="299"/>
      <c r="H34" s="301"/>
      <c r="I34" s="301"/>
      <c r="J34" s="301"/>
    </row>
    <row r="35" spans="2:10">
      <c r="B35" s="298"/>
      <c r="C35" s="298"/>
      <c r="D35" s="299"/>
      <c r="E35" s="300"/>
      <c r="F35" s="299"/>
      <c r="G35" s="299"/>
      <c r="H35" s="301"/>
      <c r="I35" s="301"/>
      <c r="J35" s="301"/>
    </row>
    <row r="36" spans="2:10">
      <c r="B36" s="298"/>
      <c r="C36" s="298"/>
      <c r="D36" s="299"/>
      <c r="E36" s="300"/>
      <c r="F36" s="299"/>
      <c r="G36" s="299"/>
      <c r="H36" s="301"/>
      <c r="I36" s="301"/>
      <c r="J36" s="301"/>
    </row>
    <row r="37" spans="2:10">
      <c r="B37" s="298"/>
      <c r="C37" s="298"/>
      <c r="D37" s="299"/>
      <c r="E37" s="300"/>
      <c r="F37" s="299"/>
      <c r="G37" s="299"/>
      <c r="H37" s="301"/>
      <c r="I37" s="301"/>
      <c r="J37" s="301"/>
    </row>
    <row r="38" spans="2:10" ht="13.5" customHeight="1">
      <c r="B38" s="298"/>
      <c r="C38" s="298"/>
      <c r="D38" s="299"/>
      <c r="E38" s="300"/>
      <c r="F38" s="299"/>
      <c r="G38" s="299"/>
      <c r="H38" s="301"/>
      <c r="I38" s="301"/>
      <c r="J38" s="301"/>
    </row>
    <row r="39" spans="2:10">
      <c r="B39" s="298"/>
      <c r="C39" s="298"/>
      <c r="D39" s="299"/>
      <c r="E39" s="300"/>
      <c r="F39" s="299"/>
      <c r="G39" s="299"/>
      <c r="H39" s="301"/>
      <c r="I39" s="301"/>
      <c r="J39" s="301"/>
    </row>
    <row r="40" spans="2:10">
      <c r="B40" s="298"/>
      <c r="C40" s="298"/>
      <c r="D40" s="299"/>
      <c r="E40" s="300"/>
      <c r="F40" s="299"/>
      <c r="G40" s="299"/>
      <c r="H40" s="301"/>
      <c r="I40" s="301"/>
      <c r="J40" s="301"/>
    </row>
    <row r="42" spans="2:10">
      <c r="B42" s="31" t="s">
        <v>149</v>
      </c>
    </row>
  </sheetData>
  <dataConsolidate/>
  <mergeCells count="10">
    <mergeCell ref="B7:B10"/>
    <mergeCell ref="C7:C10"/>
    <mergeCell ref="B2:J2"/>
    <mergeCell ref="B4:B6"/>
    <mergeCell ref="C4:C6"/>
    <mergeCell ref="D4:D6"/>
    <mergeCell ref="E4:E6"/>
    <mergeCell ref="F4:F5"/>
    <mergeCell ref="G4:G5"/>
    <mergeCell ref="H4:J5"/>
  </mergeCells>
  <pageMargins left="0.7" right="0.7" top="0.75" bottom="0.75" header="0.3" footer="0.3"/>
  <pageSetup paperSize="14"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 B11 F7:G40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2:J11"/>
  <sheetViews>
    <sheetView view="pageBreakPreview" zoomScaleNormal="100" zoomScaleSheetLayoutView="100" workbookViewId="0">
      <selection activeCell="G9" sqref="G9"/>
    </sheetView>
  </sheetViews>
  <sheetFormatPr baseColWidth="10" defaultColWidth="11.5703125" defaultRowHeight="15"/>
  <cols>
    <col min="1" max="1" width="1.7109375" style="286" customWidth="1"/>
    <col min="2" max="2" width="34" style="286" customWidth="1"/>
    <col min="3" max="3" width="28.7109375" style="286" customWidth="1"/>
    <col min="4" max="4" width="22.85546875" style="286" bestFit="1" customWidth="1"/>
    <col min="5" max="5" width="21.140625" style="286" customWidth="1"/>
    <col min="6" max="6" width="34" style="286" customWidth="1"/>
    <col min="7" max="7" width="21.140625" style="286" customWidth="1"/>
    <col min="8" max="8" width="21.28515625" style="286" customWidth="1"/>
    <col min="9" max="9" width="20.140625" style="286" customWidth="1"/>
    <col min="10" max="10" width="20.42578125" style="286" customWidth="1"/>
    <col min="11" max="11" width="21.28515625" style="286" customWidth="1"/>
    <col min="12" max="12" width="16" style="286" bestFit="1" customWidth="1"/>
    <col min="13" max="13" width="49" style="286" customWidth="1"/>
    <col min="14" max="257" width="11.5703125" style="286"/>
    <col min="258" max="258" width="1.7109375" style="286" customWidth="1"/>
    <col min="259" max="260" width="28.7109375" style="286" customWidth="1"/>
    <col min="261" max="261" width="22.85546875" style="286" bestFit="1" customWidth="1"/>
    <col min="262" max="263" width="40.140625" style="286" customWidth="1"/>
    <col min="264" max="264" width="27.28515625" style="286" customWidth="1"/>
    <col min="265" max="265" width="20.7109375" style="286" customWidth="1"/>
    <col min="266" max="266" width="22.42578125" style="286" customWidth="1"/>
    <col min="267" max="267" width="21.28515625" style="286" customWidth="1"/>
    <col min="268" max="268" width="16" style="286" bestFit="1" customWidth="1"/>
    <col min="269" max="269" width="49" style="286" customWidth="1"/>
    <col min="270" max="513" width="11.5703125" style="286"/>
    <col min="514" max="514" width="1.7109375" style="286" customWidth="1"/>
    <col min="515" max="516" width="28.7109375" style="286" customWidth="1"/>
    <col min="517" max="517" width="22.85546875" style="286" bestFit="1" customWidth="1"/>
    <col min="518" max="519" width="40.140625" style="286" customWidth="1"/>
    <col min="520" max="520" width="27.28515625" style="286" customWidth="1"/>
    <col min="521" max="521" width="20.7109375" style="286" customWidth="1"/>
    <col min="522" max="522" width="22.42578125" style="286" customWidth="1"/>
    <col min="523" max="523" width="21.28515625" style="286" customWidth="1"/>
    <col min="524" max="524" width="16" style="286" bestFit="1" customWidth="1"/>
    <col min="525" max="525" width="49" style="286" customWidth="1"/>
    <col min="526" max="769" width="11.5703125" style="286"/>
    <col min="770" max="770" width="1.7109375" style="286" customWidth="1"/>
    <col min="771" max="772" width="28.7109375" style="286" customWidth="1"/>
    <col min="773" max="773" width="22.85546875" style="286" bestFit="1" customWidth="1"/>
    <col min="774" max="775" width="40.140625" style="286" customWidth="1"/>
    <col min="776" max="776" width="27.28515625" style="286" customWidth="1"/>
    <col min="777" max="777" width="20.7109375" style="286" customWidth="1"/>
    <col min="778" max="778" width="22.42578125" style="286" customWidth="1"/>
    <col min="779" max="779" width="21.28515625" style="286" customWidth="1"/>
    <col min="780" max="780" width="16" style="286" bestFit="1" customWidth="1"/>
    <col min="781" max="781" width="49" style="286" customWidth="1"/>
    <col min="782" max="1025" width="11.5703125" style="286"/>
    <col min="1026" max="1026" width="1.7109375" style="286" customWidth="1"/>
    <col min="1027" max="1028" width="28.7109375" style="286" customWidth="1"/>
    <col min="1029" max="1029" width="22.85546875" style="286" bestFit="1" customWidth="1"/>
    <col min="1030" max="1031" width="40.140625" style="286" customWidth="1"/>
    <col min="1032" max="1032" width="27.28515625" style="286" customWidth="1"/>
    <col min="1033" max="1033" width="20.7109375" style="286" customWidth="1"/>
    <col min="1034" max="1034" width="22.42578125" style="286" customWidth="1"/>
    <col min="1035" max="1035" width="21.28515625" style="286" customWidth="1"/>
    <col min="1036" max="1036" width="16" style="286" bestFit="1" customWidth="1"/>
    <col min="1037" max="1037" width="49" style="286" customWidth="1"/>
    <col min="1038" max="1281" width="11.5703125" style="286"/>
    <col min="1282" max="1282" width="1.7109375" style="286" customWidth="1"/>
    <col min="1283" max="1284" width="28.7109375" style="286" customWidth="1"/>
    <col min="1285" max="1285" width="22.85546875" style="286" bestFit="1" customWidth="1"/>
    <col min="1286" max="1287" width="40.140625" style="286" customWidth="1"/>
    <col min="1288" max="1288" width="27.28515625" style="286" customWidth="1"/>
    <col min="1289" max="1289" width="20.7109375" style="286" customWidth="1"/>
    <col min="1290" max="1290" width="22.42578125" style="286" customWidth="1"/>
    <col min="1291" max="1291" width="21.28515625" style="286" customWidth="1"/>
    <col min="1292" max="1292" width="16" style="286" bestFit="1" customWidth="1"/>
    <col min="1293" max="1293" width="49" style="286" customWidth="1"/>
    <col min="1294" max="1537" width="11.5703125" style="286"/>
    <col min="1538" max="1538" width="1.7109375" style="286" customWidth="1"/>
    <col min="1539" max="1540" width="28.7109375" style="286" customWidth="1"/>
    <col min="1541" max="1541" width="22.85546875" style="286" bestFit="1" customWidth="1"/>
    <col min="1542" max="1543" width="40.140625" style="286" customWidth="1"/>
    <col min="1544" max="1544" width="27.28515625" style="286" customWidth="1"/>
    <col min="1545" max="1545" width="20.7109375" style="286" customWidth="1"/>
    <col min="1546" max="1546" width="22.42578125" style="286" customWidth="1"/>
    <col min="1547" max="1547" width="21.28515625" style="286" customWidth="1"/>
    <col min="1548" max="1548" width="16" style="286" bestFit="1" customWidth="1"/>
    <col min="1549" max="1549" width="49" style="286" customWidth="1"/>
    <col min="1550" max="1793" width="11.5703125" style="286"/>
    <col min="1794" max="1794" width="1.7109375" style="286" customWidth="1"/>
    <col min="1795" max="1796" width="28.7109375" style="286" customWidth="1"/>
    <col min="1797" max="1797" width="22.85546875" style="286" bestFit="1" customWidth="1"/>
    <col min="1798" max="1799" width="40.140625" style="286" customWidth="1"/>
    <col min="1800" max="1800" width="27.28515625" style="286" customWidth="1"/>
    <col min="1801" max="1801" width="20.7109375" style="286" customWidth="1"/>
    <col min="1802" max="1802" width="22.42578125" style="286" customWidth="1"/>
    <col min="1803" max="1803" width="21.28515625" style="286" customWidth="1"/>
    <col min="1804" max="1804" width="16" style="286" bestFit="1" customWidth="1"/>
    <col min="1805" max="1805" width="49" style="286" customWidth="1"/>
    <col min="1806" max="2049" width="11.5703125" style="286"/>
    <col min="2050" max="2050" width="1.7109375" style="286" customWidth="1"/>
    <col min="2051" max="2052" width="28.7109375" style="286" customWidth="1"/>
    <col min="2053" max="2053" width="22.85546875" style="286" bestFit="1" customWidth="1"/>
    <col min="2054" max="2055" width="40.140625" style="286" customWidth="1"/>
    <col min="2056" max="2056" width="27.28515625" style="286" customWidth="1"/>
    <col min="2057" max="2057" width="20.7109375" style="286" customWidth="1"/>
    <col min="2058" max="2058" width="22.42578125" style="286" customWidth="1"/>
    <col min="2059" max="2059" width="21.28515625" style="286" customWidth="1"/>
    <col min="2060" max="2060" width="16" style="286" bestFit="1" customWidth="1"/>
    <col min="2061" max="2061" width="49" style="286" customWidth="1"/>
    <col min="2062" max="2305" width="11.5703125" style="286"/>
    <col min="2306" max="2306" width="1.7109375" style="286" customWidth="1"/>
    <col min="2307" max="2308" width="28.7109375" style="286" customWidth="1"/>
    <col min="2309" max="2309" width="22.85546875" style="286" bestFit="1" customWidth="1"/>
    <col min="2310" max="2311" width="40.140625" style="286" customWidth="1"/>
    <col min="2312" max="2312" width="27.28515625" style="286" customWidth="1"/>
    <col min="2313" max="2313" width="20.7109375" style="286" customWidth="1"/>
    <col min="2314" max="2314" width="22.42578125" style="286" customWidth="1"/>
    <col min="2315" max="2315" width="21.28515625" style="286" customWidth="1"/>
    <col min="2316" max="2316" width="16" style="286" bestFit="1" customWidth="1"/>
    <col min="2317" max="2317" width="49" style="286" customWidth="1"/>
    <col min="2318" max="2561" width="11.5703125" style="286"/>
    <col min="2562" max="2562" width="1.7109375" style="286" customWidth="1"/>
    <col min="2563" max="2564" width="28.7109375" style="286" customWidth="1"/>
    <col min="2565" max="2565" width="22.85546875" style="286" bestFit="1" customWidth="1"/>
    <col min="2566" max="2567" width="40.140625" style="286" customWidth="1"/>
    <col min="2568" max="2568" width="27.28515625" style="286" customWidth="1"/>
    <col min="2569" max="2569" width="20.7109375" style="286" customWidth="1"/>
    <col min="2570" max="2570" width="22.42578125" style="286" customWidth="1"/>
    <col min="2571" max="2571" width="21.28515625" style="286" customWidth="1"/>
    <col min="2572" max="2572" width="16" style="286" bestFit="1" customWidth="1"/>
    <col min="2573" max="2573" width="49" style="286" customWidth="1"/>
    <col min="2574" max="2817" width="11.5703125" style="286"/>
    <col min="2818" max="2818" width="1.7109375" style="286" customWidth="1"/>
    <col min="2819" max="2820" width="28.7109375" style="286" customWidth="1"/>
    <col min="2821" max="2821" width="22.85546875" style="286" bestFit="1" customWidth="1"/>
    <col min="2822" max="2823" width="40.140625" style="286" customWidth="1"/>
    <col min="2824" max="2824" width="27.28515625" style="286" customWidth="1"/>
    <col min="2825" max="2825" width="20.7109375" style="286" customWidth="1"/>
    <col min="2826" max="2826" width="22.42578125" style="286" customWidth="1"/>
    <col min="2827" max="2827" width="21.28515625" style="286" customWidth="1"/>
    <col min="2828" max="2828" width="16" style="286" bestFit="1" customWidth="1"/>
    <col min="2829" max="2829" width="49" style="286" customWidth="1"/>
    <col min="2830" max="3073" width="11.5703125" style="286"/>
    <col min="3074" max="3074" width="1.7109375" style="286" customWidth="1"/>
    <col min="3075" max="3076" width="28.7109375" style="286" customWidth="1"/>
    <col min="3077" max="3077" width="22.85546875" style="286" bestFit="1" customWidth="1"/>
    <col min="3078" max="3079" width="40.140625" style="286" customWidth="1"/>
    <col min="3080" max="3080" width="27.28515625" style="286" customWidth="1"/>
    <col min="3081" max="3081" width="20.7109375" style="286" customWidth="1"/>
    <col min="3082" max="3082" width="22.42578125" style="286" customWidth="1"/>
    <col min="3083" max="3083" width="21.28515625" style="286" customWidth="1"/>
    <col min="3084" max="3084" width="16" style="286" bestFit="1" customWidth="1"/>
    <col min="3085" max="3085" width="49" style="286" customWidth="1"/>
    <col min="3086" max="3329" width="11.5703125" style="286"/>
    <col min="3330" max="3330" width="1.7109375" style="286" customWidth="1"/>
    <col min="3331" max="3332" width="28.7109375" style="286" customWidth="1"/>
    <col min="3333" max="3333" width="22.85546875" style="286" bestFit="1" customWidth="1"/>
    <col min="3334" max="3335" width="40.140625" style="286" customWidth="1"/>
    <col min="3336" max="3336" width="27.28515625" style="286" customWidth="1"/>
    <col min="3337" max="3337" width="20.7109375" style="286" customWidth="1"/>
    <col min="3338" max="3338" width="22.42578125" style="286" customWidth="1"/>
    <col min="3339" max="3339" width="21.28515625" style="286" customWidth="1"/>
    <col min="3340" max="3340" width="16" style="286" bestFit="1" customWidth="1"/>
    <col min="3341" max="3341" width="49" style="286" customWidth="1"/>
    <col min="3342" max="3585" width="11.5703125" style="286"/>
    <col min="3586" max="3586" width="1.7109375" style="286" customWidth="1"/>
    <col min="3587" max="3588" width="28.7109375" style="286" customWidth="1"/>
    <col min="3589" max="3589" width="22.85546875" style="286" bestFit="1" customWidth="1"/>
    <col min="3590" max="3591" width="40.140625" style="286" customWidth="1"/>
    <col min="3592" max="3592" width="27.28515625" style="286" customWidth="1"/>
    <col min="3593" max="3593" width="20.7109375" style="286" customWidth="1"/>
    <col min="3594" max="3594" width="22.42578125" style="286" customWidth="1"/>
    <col min="3595" max="3595" width="21.28515625" style="286" customWidth="1"/>
    <col min="3596" max="3596" width="16" style="286" bestFit="1" customWidth="1"/>
    <col min="3597" max="3597" width="49" style="286" customWidth="1"/>
    <col min="3598" max="3841" width="11.5703125" style="286"/>
    <col min="3842" max="3842" width="1.7109375" style="286" customWidth="1"/>
    <col min="3843" max="3844" width="28.7109375" style="286" customWidth="1"/>
    <col min="3845" max="3845" width="22.85546875" style="286" bestFit="1" customWidth="1"/>
    <col min="3846" max="3847" width="40.140625" style="286" customWidth="1"/>
    <col min="3848" max="3848" width="27.28515625" style="286" customWidth="1"/>
    <col min="3849" max="3849" width="20.7109375" style="286" customWidth="1"/>
    <col min="3850" max="3850" width="22.42578125" style="286" customWidth="1"/>
    <col min="3851" max="3851" width="21.28515625" style="286" customWidth="1"/>
    <col min="3852" max="3852" width="16" style="286" bestFit="1" customWidth="1"/>
    <col min="3853" max="3853" width="49" style="286" customWidth="1"/>
    <col min="3854" max="4097" width="11.5703125" style="286"/>
    <col min="4098" max="4098" width="1.7109375" style="286" customWidth="1"/>
    <col min="4099" max="4100" width="28.7109375" style="286" customWidth="1"/>
    <col min="4101" max="4101" width="22.85546875" style="286" bestFit="1" customWidth="1"/>
    <col min="4102" max="4103" width="40.140625" style="286" customWidth="1"/>
    <col min="4104" max="4104" width="27.28515625" style="286" customWidth="1"/>
    <col min="4105" max="4105" width="20.7109375" style="286" customWidth="1"/>
    <col min="4106" max="4106" width="22.42578125" style="286" customWidth="1"/>
    <col min="4107" max="4107" width="21.28515625" style="286" customWidth="1"/>
    <col min="4108" max="4108" width="16" style="286" bestFit="1" customWidth="1"/>
    <col min="4109" max="4109" width="49" style="286" customWidth="1"/>
    <col min="4110" max="4353" width="11.5703125" style="286"/>
    <col min="4354" max="4354" width="1.7109375" style="286" customWidth="1"/>
    <col min="4355" max="4356" width="28.7109375" style="286" customWidth="1"/>
    <col min="4357" max="4357" width="22.85546875" style="286" bestFit="1" customWidth="1"/>
    <col min="4358" max="4359" width="40.140625" style="286" customWidth="1"/>
    <col min="4360" max="4360" width="27.28515625" style="286" customWidth="1"/>
    <col min="4361" max="4361" width="20.7109375" style="286" customWidth="1"/>
    <col min="4362" max="4362" width="22.42578125" style="286" customWidth="1"/>
    <col min="4363" max="4363" width="21.28515625" style="286" customWidth="1"/>
    <col min="4364" max="4364" width="16" style="286" bestFit="1" customWidth="1"/>
    <col min="4365" max="4365" width="49" style="286" customWidth="1"/>
    <col min="4366" max="4609" width="11.5703125" style="286"/>
    <col min="4610" max="4610" width="1.7109375" style="286" customWidth="1"/>
    <col min="4611" max="4612" width="28.7109375" style="286" customWidth="1"/>
    <col min="4613" max="4613" width="22.85546875" style="286" bestFit="1" customWidth="1"/>
    <col min="4614" max="4615" width="40.140625" style="286" customWidth="1"/>
    <col min="4616" max="4616" width="27.28515625" style="286" customWidth="1"/>
    <col min="4617" max="4617" width="20.7109375" style="286" customWidth="1"/>
    <col min="4618" max="4618" width="22.42578125" style="286" customWidth="1"/>
    <col min="4619" max="4619" width="21.28515625" style="286" customWidth="1"/>
    <col min="4620" max="4620" width="16" style="286" bestFit="1" customWidth="1"/>
    <col min="4621" max="4621" width="49" style="286" customWidth="1"/>
    <col min="4622" max="4865" width="11.5703125" style="286"/>
    <col min="4866" max="4866" width="1.7109375" style="286" customWidth="1"/>
    <col min="4867" max="4868" width="28.7109375" style="286" customWidth="1"/>
    <col min="4869" max="4869" width="22.85546875" style="286" bestFit="1" customWidth="1"/>
    <col min="4870" max="4871" width="40.140625" style="286" customWidth="1"/>
    <col min="4872" max="4872" width="27.28515625" style="286" customWidth="1"/>
    <col min="4873" max="4873" width="20.7109375" style="286" customWidth="1"/>
    <col min="4874" max="4874" width="22.42578125" style="286" customWidth="1"/>
    <col min="4875" max="4875" width="21.28515625" style="286" customWidth="1"/>
    <col min="4876" max="4876" width="16" style="286" bestFit="1" customWidth="1"/>
    <col min="4877" max="4877" width="49" style="286" customWidth="1"/>
    <col min="4878" max="5121" width="11.5703125" style="286"/>
    <col min="5122" max="5122" width="1.7109375" style="286" customWidth="1"/>
    <col min="5123" max="5124" width="28.7109375" style="286" customWidth="1"/>
    <col min="5125" max="5125" width="22.85546875" style="286" bestFit="1" customWidth="1"/>
    <col min="5126" max="5127" width="40.140625" style="286" customWidth="1"/>
    <col min="5128" max="5128" width="27.28515625" style="286" customWidth="1"/>
    <col min="5129" max="5129" width="20.7109375" style="286" customWidth="1"/>
    <col min="5130" max="5130" width="22.42578125" style="286" customWidth="1"/>
    <col min="5131" max="5131" width="21.28515625" style="286" customWidth="1"/>
    <col min="5132" max="5132" width="16" style="286" bestFit="1" customWidth="1"/>
    <col min="5133" max="5133" width="49" style="286" customWidth="1"/>
    <col min="5134" max="5377" width="11.5703125" style="286"/>
    <col min="5378" max="5378" width="1.7109375" style="286" customWidth="1"/>
    <col min="5379" max="5380" width="28.7109375" style="286" customWidth="1"/>
    <col min="5381" max="5381" width="22.85546875" style="286" bestFit="1" customWidth="1"/>
    <col min="5382" max="5383" width="40.140625" style="286" customWidth="1"/>
    <col min="5384" max="5384" width="27.28515625" style="286" customWidth="1"/>
    <col min="5385" max="5385" width="20.7109375" style="286" customWidth="1"/>
    <col min="5386" max="5386" width="22.42578125" style="286" customWidth="1"/>
    <col min="5387" max="5387" width="21.28515625" style="286" customWidth="1"/>
    <col min="5388" max="5388" width="16" style="286" bestFit="1" customWidth="1"/>
    <col min="5389" max="5389" width="49" style="286" customWidth="1"/>
    <col min="5390" max="5633" width="11.5703125" style="286"/>
    <col min="5634" max="5634" width="1.7109375" style="286" customWidth="1"/>
    <col min="5635" max="5636" width="28.7109375" style="286" customWidth="1"/>
    <col min="5637" max="5637" width="22.85546875" style="286" bestFit="1" customWidth="1"/>
    <col min="5638" max="5639" width="40.140625" style="286" customWidth="1"/>
    <col min="5640" max="5640" width="27.28515625" style="286" customWidth="1"/>
    <col min="5641" max="5641" width="20.7109375" style="286" customWidth="1"/>
    <col min="5642" max="5642" width="22.42578125" style="286" customWidth="1"/>
    <col min="5643" max="5643" width="21.28515625" style="286" customWidth="1"/>
    <col min="5644" max="5644" width="16" style="286" bestFit="1" customWidth="1"/>
    <col min="5645" max="5645" width="49" style="286" customWidth="1"/>
    <col min="5646" max="5889" width="11.5703125" style="286"/>
    <col min="5890" max="5890" width="1.7109375" style="286" customWidth="1"/>
    <col min="5891" max="5892" width="28.7109375" style="286" customWidth="1"/>
    <col min="5893" max="5893" width="22.85546875" style="286" bestFit="1" customWidth="1"/>
    <col min="5894" max="5895" width="40.140625" style="286" customWidth="1"/>
    <col min="5896" max="5896" width="27.28515625" style="286" customWidth="1"/>
    <col min="5897" max="5897" width="20.7109375" style="286" customWidth="1"/>
    <col min="5898" max="5898" width="22.42578125" style="286" customWidth="1"/>
    <col min="5899" max="5899" width="21.28515625" style="286" customWidth="1"/>
    <col min="5900" max="5900" width="16" style="286" bestFit="1" customWidth="1"/>
    <col min="5901" max="5901" width="49" style="286" customWidth="1"/>
    <col min="5902" max="6145" width="11.5703125" style="286"/>
    <col min="6146" max="6146" width="1.7109375" style="286" customWidth="1"/>
    <col min="6147" max="6148" width="28.7109375" style="286" customWidth="1"/>
    <col min="6149" max="6149" width="22.85546875" style="286" bestFit="1" customWidth="1"/>
    <col min="6150" max="6151" width="40.140625" style="286" customWidth="1"/>
    <col min="6152" max="6152" width="27.28515625" style="286" customWidth="1"/>
    <col min="6153" max="6153" width="20.7109375" style="286" customWidth="1"/>
    <col min="6154" max="6154" width="22.42578125" style="286" customWidth="1"/>
    <col min="6155" max="6155" width="21.28515625" style="286" customWidth="1"/>
    <col min="6156" max="6156" width="16" style="286" bestFit="1" customWidth="1"/>
    <col min="6157" max="6157" width="49" style="286" customWidth="1"/>
    <col min="6158" max="6401" width="11.5703125" style="286"/>
    <col min="6402" max="6402" width="1.7109375" style="286" customWidth="1"/>
    <col min="6403" max="6404" width="28.7109375" style="286" customWidth="1"/>
    <col min="6405" max="6405" width="22.85546875" style="286" bestFit="1" customWidth="1"/>
    <col min="6406" max="6407" width="40.140625" style="286" customWidth="1"/>
    <col min="6408" max="6408" width="27.28515625" style="286" customWidth="1"/>
    <col min="6409" max="6409" width="20.7109375" style="286" customWidth="1"/>
    <col min="6410" max="6410" width="22.42578125" style="286" customWidth="1"/>
    <col min="6411" max="6411" width="21.28515625" style="286" customWidth="1"/>
    <col min="6412" max="6412" width="16" style="286" bestFit="1" customWidth="1"/>
    <col min="6413" max="6413" width="49" style="286" customWidth="1"/>
    <col min="6414" max="6657" width="11.5703125" style="286"/>
    <col min="6658" max="6658" width="1.7109375" style="286" customWidth="1"/>
    <col min="6659" max="6660" width="28.7109375" style="286" customWidth="1"/>
    <col min="6661" max="6661" width="22.85546875" style="286" bestFit="1" customWidth="1"/>
    <col min="6662" max="6663" width="40.140625" style="286" customWidth="1"/>
    <col min="6664" max="6664" width="27.28515625" style="286" customWidth="1"/>
    <col min="6665" max="6665" width="20.7109375" style="286" customWidth="1"/>
    <col min="6666" max="6666" width="22.42578125" style="286" customWidth="1"/>
    <col min="6667" max="6667" width="21.28515625" style="286" customWidth="1"/>
    <col min="6668" max="6668" width="16" style="286" bestFit="1" customWidth="1"/>
    <col min="6669" max="6669" width="49" style="286" customWidth="1"/>
    <col min="6670" max="6913" width="11.5703125" style="286"/>
    <col min="6914" max="6914" width="1.7109375" style="286" customWidth="1"/>
    <col min="6915" max="6916" width="28.7109375" style="286" customWidth="1"/>
    <col min="6917" max="6917" width="22.85546875" style="286" bestFit="1" customWidth="1"/>
    <col min="6918" max="6919" width="40.140625" style="286" customWidth="1"/>
    <col min="6920" max="6920" width="27.28515625" style="286" customWidth="1"/>
    <col min="6921" max="6921" width="20.7109375" style="286" customWidth="1"/>
    <col min="6922" max="6922" width="22.42578125" style="286" customWidth="1"/>
    <col min="6923" max="6923" width="21.28515625" style="286" customWidth="1"/>
    <col min="6924" max="6924" width="16" style="286" bestFit="1" customWidth="1"/>
    <col min="6925" max="6925" width="49" style="286" customWidth="1"/>
    <col min="6926" max="7169" width="11.5703125" style="286"/>
    <col min="7170" max="7170" width="1.7109375" style="286" customWidth="1"/>
    <col min="7171" max="7172" width="28.7109375" style="286" customWidth="1"/>
    <col min="7173" max="7173" width="22.85546875" style="286" bestFit="1" customWidth="1"/>
    <col min="7174" max="7175" width="40.140625" style="286" customWidth="1"/>
    <col min="7176" max="7176" width="27.28515625" style="286" customWidth="1"/>
    <col min="7177" max="7177" width="20.7109375" style="286" customWidth="1"/>
    <col min="7178" max="7178" width="22.42578125" style="286" customWidth="1"/>
    <col min="7179" max="7179" width="21.28515625" style="286" customWidth="1"/>
    <col min="7180" max="7180" width="16" style="286" bestFit="1" customWidth="1"/>
    <col min="7181" max="7181" width="49" style="286" customWidth="1"/>
    <col min="7182" max="7425" width="11.5703125" style="286"/>
    <col min="7426" max="7426" width="1.7109375" style="286" customWidth="1"/>
    <col min="7427" max="7428" width="28.7109375" style="286" customWidth="1"/>
    <col min="7429" max="7429" width="22.85546875" style="286" bestFit="1" customWidth="1"/>
    <col min="7430" max="7431" width="40.140625" style="286" customWidth="1"/>
    <col min="7432" max="7432" width="27.28515625" style="286" customWidth="1"/>
    <col min="7433" max="7433" width="20.7109375" style="286" customWidth="1"/>
    <col min="7434" max="7434" width="22.42578125" style="286" customWidth="1"/>
    <col min="7435" max="7435" width="21.28515625" style="286" customWidth="1"/>
    <col min="7436" max="7436" width="16" style="286" bestFit="1" customWidth="1"/>
    <col min="7437" max="7437" width="49" style="286" customWidth="1"/>
    <col min="7438" max="7681" width="11.5703125" style="286"/>
    <col min="7682" max="7682" width="1.7109375" style="286" customWidth="1"/>
    <col min="7683" max="7684" width="28.7109375" style="286" customWidth="1"/>
    <col min="7685" max="7685" width="22.85546875" style="286" bestFit="1" customWidth="1"/>
    <col min="7686" max="7687" width="40.140625" style="286" customWidth="1"/>
    <col min="7688" max="7688" width="27.28515625" style="286" customWidth="1"/>
    <col min="7689" max="7689" width="20.7109375" style="286" customWidth="1"/>
    <col min="7690" max="7690" width="22.42578125" style="286" customWidth="1"/>
    <col min="7691" max="7691" width="21.28515625" style="286" customWidth="1"/>
    <col min="7692" max="7692" width="16" style="286" bestFit="1" customWidth="1"/>
    <col min="7693" max="7693" width="49" style="286" customWidth="1"/>
    <col min="7694" max="7937" width="11.5703125" style="286"/>
    <col min="7938" max="7938" width="1.7109375" style="286" customWidth="1"/>
    <col min="7939" max="7940" width="28.7109375" style="286" customWidth="1"/>
    <col min="7941" max="7941" width="22.85546875" style="286" bestFit="1" customWidth="1"/>
    <col min="7942" max="7943" width="40.140625" style="286" customWidth="1"/>
    <col min="7944" max="7944" width="27.28515625" style="286" customWidth="1"/>
    <col min="7945" max="7945" width="20.7109375" style="286" customWidth="1"/>
    <col min="7946" max="7946" width="22.42578125" style="286" customWidth="1"/>
    <col min="7947" max="7947" width="21.28515625" style="286" customWidth="1"/>
    <col min="7948" max="7948" width="16" style="286" bestFit="1" customWidth="1"/>
    <col min="7949" max="7949" width="49" style="286" customWidth="1"/>
    <col min="7950" max="8193" width="11.5703125" style="286"/>
    <col min="8194" max="8194" width="1.7109375" style="286" customWidth="1"/>
    <col min="8195" max="8196" width="28.7109375" style="286" customWidth="1"/>
    <col min="8197" max="8197" width="22.85546875" style="286" bestFit="1" customWidth="1"/>
    <col min="8198" max="8199" width="40.140625" style="286" customWidth="1"/>
    <col min="8200" max="8200" width="27.28515625" style="286" customWidth="1"/>
    <col min="8201" max="8201" width="20.7109375" style="286" customWidth="1"/>
    <col min="8202" max="8202" width="22.42578125" style="286" customWidth="1"/>
    <col min="8203" max="8203" width="21.28515625" style="286" customWidth="1"/>
    <col min="8204" max="8204" width="16" style="286" bestFit="1" customWidth="1"/>
    <col min="8205" max="8205" width="49" style="286" customWidth="1"/>
    <col min="8206" max="8449" width="11.5703125" style="286"/>
    <col min="8450" max="8450" width="1.7109375" style="286" customWidth="1"/>
    <col min="8451" max="8452" width="28.7109375" style="286" customWidth="1"/>
    <col min="8453" max="8453" width="22.85546875" style="286" bestFit="1" customWidth="1"/>
    <col min="8454" max="8455" width="40.140625" style="286" customWidth="1"/>
    <col min="8456" max="8456" width="27.28515625" style="286" customWidth="1"/>
    <col min="8457" max="8457" width="20.7109375" style="286" customWidth="1"/>
    <col min="8458" max="8458" width="22.42578125" style="286" customWidth="1"/>
    <col min="8459" max="8459" width="21.28515625" style="286" customWidth="1"/>
    <col min="8460" max="8460" width="16" style="286" bestFit="1" customWidth="1"/>
    <col min="8461" max="8461" width="49" style="286" customWidth="1"/>
    <col min="8462" max="8705" width="11.5703125" style="286"/>
    <col min="8706" max="8706" width="1.7109375" style="286" customWidth="1"/>
    <col min="8707" max="8708" width="28.7109375" style="286" customWidth="1"/>
    <col min="8709" max="8709" width="22.85546875" style="286" bestFit="1" customWidth="1"/>
    <col min="8710" max="8711" width="40.140625" style="286" customWidth="1"/>
    <col min="8712" max="8712" width="27.28515625" style="286" customWidth="1"/>
    <col min="8713" max="8713" width="20.7109375" style="286" customWidth="1"/>
    <col min="8714" max="8714" width="22.42578125" style="286" customWidth="1"/>
    <col min="8715" max="8715" width="21.28515625" style="286" customWidth="1"/>
    <col min="8716" max="8716" width="16" style="286" bestFit="1" customWidth="1"/>
    <col min="8717" max="8717" width="49" style="286" customWidth="1"/>
    <col min="8718" max="8961" width="11.5703125" style="286"/>
    <col min="8962" max="8962" width="1.7109375" style="286" customWidth="1"/>
    <col min="8963" max="8964" width="28.7109375" style="286" customWidth="1"/>
    <col min="8965" max="8965" width="22.85546875" style="286" bestFit="1" customWidth="1"/>
    <col min="8966" max="8967" width="40.140625" style="286" customWidth="1"/>
    <col min="8968" max="8968" width="27.28515625" style="286" customWidth="1"/>
    <col min="8969" max="8969" width="20.7109375" style="286" customWidth="1"/>
    <col min="8970" max="8970" width="22.42578125" style="286" customWidth="1"/>
    <col min="8971" max="8971" width="21.28515625" style="286" customWidth="1"/>
    <col min="8972" max="8972" width="16" style="286" bestFit="1" customWidth="1"/>
    <col min="8973" max="8973" width="49" style="286" customWidth="1"/>
    <col min="8974" max="9217" width="11.5703125" style="286"/>
    <col min="9218" max="9218" width="1.7109375" style="286" customWidth="1"/>
    <col min="9219" max="9220" width="28.7109375" style="286" customWidth="1"/>
    <col min="9221" max="9221" width="22.85546875" style="286" bestFit="1" customWidth="1"/>
    <col min="9222" max="9223" width="40.140625" style="286" customWidth="1"/>
    <col min="9224" max="9224" width="27.28515625" style="286" customWidth="1"/>
    <col min="9225" max="9225" width="20.7109375" style="286" customWidth="1"/>
    <col min="9226" max="9226" width="22.42578125" style="286" customWidth="1"/>
    <col min="9227" max="9227" width="21.28515625" style="286" customWidth="1"/>
    <col min="9228" max="9228" width="16" style="286" bestFit="1" customWidth="1"/>
    <col min="9229" max="9229" width="49" style="286" customWidth="1"/>
    <col min="9230" max="9473" width="11.5703125" style="286"/>
    <col min="9474" max="9474" width="1.7109375" style="286" customWidth="1"/>
    <col min="9475" max="9476" width="28.7109375" style="286" customWidth="1"/>
    <col min="9477" max="9477" width="22.85546875" style="286" bestFit="1" customWidth="1"/>
    <col min="9478" max="9479" width="40.140625" style="286" customWidth="1"/>
    <col min="9480" max="9480" width="27.28515625" style="286" customWidth="1"/>
    <col min="9481" max="9481" width="20.7109375" style="286" customWidth="1"/>
    <col min="9482" max="9482" width="22.42578125" style="286" customWidth="1"/>
    <col min="9483" max="9483" width="21.28515625" style="286" customWidth="1"/>
    <col min="9484" max="9484" width="16" style="286" bestFit="1" customWidth="1"/>
    <col min="9485" max="9485" width="49" style="286" customWidth="1"/>
    <col min="9486" max="9729" width="11.5703125" style="286"/>
    <col min="9730" max="9730" width="1.7109375" style="286" customWidth="1"/>
    <col min="9731" max="9732" width="28.7109375" style="286" customWidth="1"/>
    <col min="9733" max="9733" width="22.85546875" style="286" bestFit="1" customWidth="1"/>
    <col min="9734" max="9735" width="40.140625" style="286" customWidth="1"/>
    <col min="9736" max="9736" width="27.28515625" style="286" customWidth="1"/>
    <col min="9737" max="9737" width="20.7109375" style="286" customWidth="1"/>
    <col min="9738" max="9738" width="22.42578125" style="286" customWidth="1"/>
    <col min="9739" max="9739" width="21.28515625" style="286" customWidth="1"/>
    <col min="9740" max="9740" width="16" style="286" bestFit="1" customWidth="1"/>
    <col min="9741" max="9741" width="49" style="286" customWidth="1"/>
    <col min="9742" max="9985" width="11.5703125" style="286"/>
    <col min="9986" max="9986" width="1.7109375" style="286" customWidth="1"/>
    <col min="9987" max="9988" width="28.7109375" style="286" customWidth="1"/>
    <col min="9989" max="9989" width="22.85546875" style="286" bestFit="1" customWidth="1"/>
    <col min="9990" max="9991" width="40.140625" style="286" customWidth="1"/>
    <col min="9992" max="9992" width="27.28515625" style="286" customWidth="1"/>
    <col min="9993" max="9993" width="20.7109375" style="286" customWidth="1"/>
    <col min="9994" max="9994" width="22.42578125" style="286" customWidth="1"/>
    <col min="9995" max="9995" width="21.28515625" style="286" customWidth="1"/>
    <col min="9996" max="9996" width="16" style="286" bestFit="1" customWidth="1"/>
    <col min="9997" max="9997" width="49" style="286" customWidth="1"/>
    <col min="9998" max="10241" width="11.5703125" style="286"/>
    <col min="10242" max="10242" width="1.7109375" style="286" customWidth="1"/>
    <col min="10243" max="10244" width="28.7109375" style="286" customWidth="1"/>
    <col min="10245" max="10245" width="22.85546875" style="286" bestFit="1" customWidth="1"/>
    <col min="10246" max="10247" width="40.140625" style="286" customWidth="1"/>
    <col min="10248" max="10248" width="27.28515625" style="286" customWidth="1"/>
    <col min="10249" max="10249" width="20.7109375" style="286" customWidth="1"/>
    <col min="10250" max="10250" width="22.42578125" style="286" customWidth="1"/>
    <col min="10251" max="10251" width="21.28515625" style="286" customWidth="1"/>
    <col min="10252" max="10252" width="16" style="286" bestFit="1" customWidth="1"/>
    <col min="10253" max="10253" width="49" style="286" customWidth="1"/>
    <col min="10254" max="10497" width="11.5703125" style="286"/>
    <col min="10498" max="10498" width="1.7109375" style="286" customWidth="1"/>
    <col min="10499" max="10500" width="28.7109375" style="286" customWidth="1"/>
    <col min="10501" max="10501" width="22.85546875" style="286" bestFit="1" customWidth="1"/>
    <col min="10502" max="10503" width="40.140625" style="286" customWidth="1"/>
    <col min="10504" max="10504" width="27.28515625" style="286" customWidth="1"/>
    <col min="10505" max="10505" width="20.7109375" style="286" customWidth="1"/>
    <col min="10506" max="10506" width="22.42578125" style="286" customWidth="1"/>
    <col min="10507" max="10507" width="21.28515625" style="286" customWidth="1"/>
    <col min="10508" max="10508" width="16" style="286" bestFit="1" customWidth="1"/>
    <col min="10509" max="10509" width="49" style="286" customWidth="1"/>
    <col min="10510" max="10753" width="11.5703125" style="286"/>
    <col min="10754" max="10754" width="1.7109375" style="286" customWidth="1"/>
    <col min="10755" max="10756" width="28.7109375" style="286" customWidth="1"/>
    <col min="10757" max="10757" width="22.85546875" style="286" bestFit="1" customWidth="1"/>
    <col min="10758" max="10759" width="40.140625" style="286" customWidth="1"/>
    <col min="10760" max="10760" width="27.28515625" style="286" customWidth="1"/>
    <col min="10761" max="10761" width="20.7109375" style="286" customWidth="1"/>
    <col min="10762" max="10762" width="22.42578125" style="286" customWidth="1"/>
    <col min="10763" max="10763" width="21.28515625" style="286" customWidth="1"/>
    <col min="10764" max="10764" width="16" style="286" bestFit="1" customWidth="1"/>
    <col min="10765" max="10765" width="49" style="286" customWidth="1"/>
    <col min="10766" max="11009" width="11.5703125" style="286"/>
    <col min="11010" max="11010" width="1.7109375" style="286" customWidth="1"/>
    <col min="11011" max="11012" width="28.7109375" style="286" customWidth="1"/>
    <col min="11013" max="11013" width="22.85546875" style="286" bestFit="1" customWidth="1"/>
    <col min="11014" max="11015" width="40.140625" style="286" customWidth="1"/>
    <col min="11016" max="11016" width="27.28515625" style="286" customWidth="1"/>
    <col min="11017" max="11017" width="20.7109375" style="286" customWidth="1"/>
    <col min="11018" max="11018" width="22.42578125" style="286" customWidth="1"/>
    <col min="11019" max="11019" width="21.28515625" style="286" customWidth="1"/>
    <col min="11020" max="11020" width="16" style="286" bestFit="1" customWidth="1"/>
    <col min="11021" max="11021" width="49" style="286" customWidth="1"/>
    <col min="11022" max="11265" width="11.5703125" style="286"/>
    <col min="11266" max="11266" width="1.7109375" style="286" customWidth="1"/>
    <col min="11267" max="11268" width="28.7109375" style="286" customWidth="1"/>
    <col min="11269" max="11269" width="22.85546875" style="286" bestFit="1" customWidth="1"/>
    <col min="11270" max="11271" width="40.140625" style="286" customWidth="1"/>
    <col min="11272" max="11272" width="27.28515625" style="286" customWidth="1"/>
    <col min="11273" max="11273" width="20.7109375" style="286" customWidth="1"/>
    <col min="11274" max="11274" width="22.42578125" style="286" customWidth="1"/>
    <col min="11275" max="11275" width="21.28515625" style="286" customWidth="1"/>
    <col min="11276" max="11276" width="16" style="286" bestFit="1" customWidth="1"/>
    <col min="11277" max="11277" width="49" style="286" customWidth="1"/>
    <col min="11278" max="11521" width="11.5703125" style="286"/>
    <col min="11522" max="11522" width="1.7109375" style="286" customWidth="1"/>
    <col min="11523" max="11524" width="28.7109375" style="286" customWidth="1"/>
    <col min="11525" max="11525" width="22.85546875" style="286" bestFit="1" customWidth="1"/>
    <col min="11526" max="11527" width="40.140625" style="286" customWidth="1"/>
    <col min="11528" max="11528" width="27.28515625" style="286" customWidth="1"/>
    <col min="11529" max="11529" width="20.7109375" style="286" customWidth="1"/>
    <col min="11530" max="11530" width="22.42578125" style="286" customWidth="1"/>
    <col min="11531" max="11531" width="21.28515625" style="286" customWidth="1"/>
    <col min="11532" max="11532" width="16" style="286" bestFit="1" customWidth="1"/>
    <col min="11533" max="11533" width="49" style="286" customWidth="1"/>
    <col min="11534" max="11777" width="11.5703125" style="286"/>
    <col min="11778" max="11778" width="1.7109375" style="286" customWidth="1"/>
    <col min="11779" max="11780" width="28.7109375" style="286" customWidth="1"/>
    <col min="11781" max="11781" width="22.85546875" style="286" bestFit="1" customWidth="1"/>
    <col min="11782" max="11783" width="40.140625" style="286" customWidth="1"/>
    <col min="11784" max="11784" width="27.28515625" style="286" customWidth="1"/>
    <col min="11785" max="11785" width="20.7109375" style="286" customWidth="1"/>
    <col min="11786" max="11786" width="22.42578125" style="286" customWidth="1"/>
    <col min="11787" max="11787" width="21.28515625" style="286" customWidth="1"/>
    <col min="11788" max="11788" width="16" style="286" bestFit="1" customWidth="1"/>
    <col min="11789" max="11789" width="49" style="286" customWidth="1"/>
    <col min="11790" max="12033" width="11.5703125" style="286"/>
    <col min="12034" max="12034" width="1.7109375" style="286" customWidth="1"/>
    <col min="12035" max="12036" width="28.7109375" style="286" customWidth="1"/>
    <col min="12037" max="12037" width="22.85546875" style="286" bestFit="1" customWidth="1"/>
    <col min="12038" max="12039" width="40.140625" style="286" customWidth="1"/>
    <col min="12040" max="12040" width="27.28515625" style="286" customWidth="1"/>
    <col min="12041" max="12041" width="20.7109375" style="286" customWidth="1"/>
    <col min="12042" max="12042" width="22.42578125" style="286" customWidth="1"/>
    <col min="12043" max="12043" width="21.28515625" style="286" customWidth="1"/>
    <col min="12044" max="12044" width="16" style="286" bestFit="1" customWidth="1"/>
    <col min="12045" max="12045" width="49" style="286" customWidth="1"/>
    <col min="12046" max="12289" width="11.5703125" style="286"/>
    <col min="12290" max="12290" width="1.7109375" style="286" customWidth="1"/>
    <col min="12291" max="12292" width="28.7109375" style="286" customWidth="1"/>
    <col min="12293" max="12293" width="22.85546875" style="286" bestFit="1" customWidth="1"/>
    <col min="12294" max="12295" width="40.140625" style="286" customWidth="1"/>
    <col min="12296" max="12296" width="27.28515625" style="286" customWidth="1"/>
    <col min="12297" max="12297" width="20.7109375" style="286" customWidth="1"/>
    <col min="12298" max="12298" width="22.42578125" style="286" customWidth="1"/>
    <col min="12299" max="12299" width="21.28515625" style="286" customWidth="1"/>
    <col min="12300" max="12300" width="16" style="286" bestFit="1" customWidth="1"/>
    <col min="12301" max="12301" width="49" style="286" customWidth="1"/>
    <col min="12302" max="12545" width="11.5703125" style="286"/>
    <col min="12546" max="12546" width="1.7109375" style="286" customWidth="1"/>
    <col min="12547" max="12548" width="28.7109375" style="286" customWidth="1"/>
    <col min="12549" max="12549" width="22.85546875" style="286" bestFit="1" customWidth="1"/>
    <col min="12550" max="12551" width="40.140625" style="286" customWidth="1"/>
    <col min="12552" max="12552" width="27.28515625" style="286" customWidth="1"/>
    <col min="12553" max="12553" width="20.7109375" style="286" customWidth="1"/>
    <col min="12554" max="12554" width="22.42578125" style="286" customWidth="1"/>
    <col min="12555" max="12555" width="21.28515625" style="286" customWidth="1"/>
    <col min="12556" max="12556" width="16" style="286" bestFit="1" customWidth="1"/>
    <col min="12557" max="12557" width="49" style="286" customWidth="1"/>
    <col min="12558" max="12801" width="11.5703125" style="286"/>
    <col min="12802" max="12802" width="1.7109375" style="286" customWidth="1"/>
    <col min="12803" max="12804" width="28.7109375" style="286" customWidth="1"/>
    <col min="12805" max="12805" width="22.85546875" style="286" bestFit="1" customWidth="1"/>
    <col min="12806" max="12807" width="40.140625" style="286" customWidth="1"/>
    <col min="12808" max="12808" width="27.28515625" style="286" customWidth="1"/>
    <col min="12809" max="12809" width="20.7109375" style="286" customWidth="1"/>
    <col min="12810" max="12810" width="22.42578125" style="286" customWidth="1"/>
    <col min="12811" max="12811" width="21.28515625" style="286" customWidth="1"/>
    <col min="12812" max="12812" width="16" style="286" bestFit="1" customWidth="1"/>
    <col min="12813" max="12813" width="49" style="286" customWidth="1"/>
    <col min="12814" max="13057" width="11.5703125" style="286"/>
    <col min="13058" max="13058" width="1.7109375" style="286" customWidth="1"/>
    <col min="13059" max="13060" width="28.7109375" style="286" customWidth="1"/>
    <col min="13061" max="13061" width="22.85546875" style="286" bestFit="1" customWidth="1"/>
    <col min="13062" max="13063" width="40.140625" style="286" customWidth="1"/>
    <col min="13064" max="13064" width="27.28515625" style="286" customWidth="1"/>
    <col min="13065" max="13065" width="20.7109375" style="286" customWidth="1"/>
    <col min="13066" max="13066" width="22.42578125" style="286" customWidth="1"/>
    <col min="13067" max="13067" width="21.28515625" style="286" customWidth="1"/>
    <col min="13068" max="13068" width="16" style="286" bestFit="1" customWidth="1"/>
    <col min="13069" max="13069" width="49" style="286" customWidth="1"/>
    <col min="13070" max="13313" width="11.5703125" style="286"/>
    <col min="13314" max="13314" width="1.7109375" style="286" customWidth="1"/>
    <col min="13315" max="13316" width="28.7109375" style="286" customWidth="1"/>
    <col min="13317" max="13317" width="22.85546875" style="286" bestFit="1" customWidth="1"/>
    <col min="13318" max="13319" width="40.140625" style="286" customWidth="1"/>
    <col min="13320" max="13320" width="27.28515625" style="286" customWidth="1"/>
    <col min="13321" max="13321" width="20.7109375" style="286" customWidth="1"/>
    <col min="13322" max="13322" width="22.42578125" style="286" customWidth="1"/>
    <col min="13323" max="13323" width="21.28515625" style="286" customWidth="1"/>
    <col min="13324" max="13324" width="16" style="286" bestFit="1" customWidth="1"/>
    <col min="13325" max="13325" width="49" style="286" customWidth="1"/>
    <col min="13326" max="13569" width="11.5703125" style="286"/>
    <col min="13570" max="13570" width="1.7109375" style="286" customWidth="1"/>
    <col min="13571" max="13572" width="28.7109375" style="286" customWidth="1"/>
    <col min="13573" max="13573" width="22.85546875" style="286" bestFit="1" customWidth="1"/>
    <col min="13574" max="13575" width="40.140625" style="286" customWidth="1"/>
    <col min="13576" max="13576" width="27.28515625" style="286" customWidth="1"/>
    <col min="13577" max="13577" width="20.7109375" style="286" customWidth="1"/>
    <col min="13578" max="13578" width="22.42578125" style="286" customWidth="1"/>
    <col min="13579" max="13579" width="21.28515625" style="286" customWidth="1"/>
    <col min="13580" max="13580" width="16" style="286" bestFit="1" customWidth="1"/>
    <col min="13581" max="13581" width="49" style="286" customWidth="1"/>
    <col min="13582" max="13825" width="11.5703125" style="286"/>
    <col min="13826" max="13826" width="1.7109375" style="286" customWidth="1"/>
    <col min="13827" max="13828" width="28.7109375" style="286" customWidth="1"/>
    <col min="13829" max="13829" width="22.85546875" style="286" bestFit="1" customWidth="1"/>
    <col min="13830" max="13831" width="40.140625" style="286" customWidth="1"/>
    <col min="13832" max="13832" width="27.28515625" style="286" customWidth="1"/>
    <col min="13833" max="13833" width="20.7109375" style="286" customWidth="1"/>
    <col min="13834" max="13834" width="22.42578125" style="286" customWidth="1"/>
    <col min="13835" max="13835" width="21.28515625" style="286" customWidth="1"/>
    <col min="13836" max="13836" width="16" style="286" bestFit="1" customWidth="1"/>
    <col min="13837" max="13837" width="49" style="286" customWidth="1"/>
    <col min="13838" max="14081" width="11.5703125" style="286"/>
    <col min="14082" max="14082" width="1.7109375" style="286" customWidth="1"/>
    <col min="14083" max="14084" width="28.7109375" style="286" customWidth="1"/>
    <col min="14085" max="14085" width="22.85546875" style="286" bestFit="1" customWidth="1"/>
    <col min="14086" max="14087" width="40.140625" style="286" customWidth="1"/>
    <col min="14088" max="14088" width="27.28515625" style="286" customWidth="1"/>
    <col min="14089" max="14089" width="20.7109375" style="286" customWidth="1"/>
    <col min="14090" max="14090" width="22.42578125" style="286" customWidth="1"/>
    <col min="14091" max="14091" width="21.28515625" style="286" customWidth="1"/>
    <col min="14092" max="14092" width="16" style="286" bestFit="1" customWidth="1"/>
    <col min="14093" max="14093" width="49" style="286" customWidth="1"/>
    <col min="14094" max="14337" width="11.5703125" style="286"/>
    <col min="14338" max="14338" width="1.7109375" style="286" customWidth="1"/>
    <col min="14339" max="14340" width="28.7109375" style="286" customWidth="1"/>
    <col min="14341" max="14341" width="22.85546875" style="286" bestFit="1" customWidth="1"/>
    <col min="14342" max="14343" width="40.140625" style="286" customWidth="1"/>
    <col min="14344" max="14344" width="27.28515625" style="286" customWidth="1"/>
    <col min="14345" max="14345" width="20.7109375" style="286" customWidth="1"/>
    <col min="14346" max="14346" width="22.42578125" style="286" customWidth="1"/>
    <col min="14347" max="14347" width="21.28515625" style="286" customWidth="1"/>
    <col min="14348" max="14348" width="16" style="286" bestFit="1" customWidth="1"/>
    <col min="14349" max="14349" width="49" style="286" customWidth="1"/>
    <col min="14350" max="14593" width="11.5703125" style="286"/>
    <col min="14594" max="14594" width="1.7109375" style="286" customWidth="1"/>
    <col min="14595" max="14596" width="28.7109375" style="286" customWidth="1"/>
    <col min="14597" max="14597" width="22.85546875" style="286" bestFit="1" customWidth="1"/>
    <col min="14598" max="14599" width="40.140625" style="286" customWidth="1"/>
    <col min="14600" max="14600" width="27.28515625" style="286" customWidth="1"/>
    <col min="14601" max="14601" width="20.7109375" style="286" customWidth="1"/>
    <col min="14602" max="14602" width="22.42578125" style="286" customWidth="1"/>
    <col min="14603" max="14603" width="21.28515625" style="286" customWidth="1"/>
    <col min="14604" max="14604" width="16" style="286" bestFit="1" customWidth="1"/>
    <col min="14605" max="14605" width="49" style="286" customWidth="1"/>
    <col min="14606" max="14849" width="11.5703125" style="286"/>
    <col min="14850" max="14850" width="1.7109375" style="286" customWidth="1"/>
    <col min="14851" max="14852" width="28.7109375" style="286" customWidth="1"/>
    <col min="14853" max="14853" width="22.85546875" style="286" bestFit="1" customWidth="1"/>
    <col min="14854" max="14855" width="40.140625" style="286" customWidth="1"/>
    <col min="14856" max="14856" width="27.28515625" style="286" customWidth="1"/>
    <col min="14857" max="14857" width="20.7109375" style="286" customWidth="1"/>
    <col min="14858" max="14858" width="22.42578125" style="286" customWidth="1"/>
    <col min="14859" max="14859" width="21.28515625" style="286" customWidth="1"/>
    <col min="14860" max="14860" width="16" style="286" bestFit="1" customWidth="1"/>
    <col min="14861" max="14861" width="49" style="286" customWidth="1"/>
    <col min="14862" max="15105" width="11.5703125" style="286"/>
    <col min="15106" max="15106" width="1.7109375" style="286" customWidth="1"/>
    <col min="15107" max="15108" width="28.7109375" style="286" customWidth="1"/>
    <col min="15109" max="15109" width="22.85546875" style="286" bestFit="1" customWidth="1"/>
    <col min="15110" max="15111" width="40.140625" style="286" customWidth="1"/>
    <col min="15112" max="15112" width="27.28515625" style="286" customWidth="1"/>
    <col min="15113" max="15113" width="20.7109375" style="286" customWidth="1"/>
    <col min="15114" max="15114" width="22.42578125" style="286" customWidth="1"/>
    <col min="15115" max="15115" width="21.28515625" style="286" customWidth="1"/>
    <col min="15116" max="15116" width="16" style="286" bestFit="1" customWidth="1"/>
    <col min="15117" max="15117" width="49" style="286" customWidth="1"/>
    <col min="15118" max="15361" width="11.5703125" style="286"/>
    <col min="15362" max="15362" width="1.7109375" style="286" customWidth="1"/>
    <col min="15363" max="15364" width="28.7109375" style="286" customWidth="1"/>
    <col min="15365" max="15365" width="22.85546875" style="286" bestFit="1" customWidth="1"/>
    <col min="15366" max="15367" width="40.140625" style="286" customWidth="1"/>
    <col min="15368" max="15368" width="27.28515625" style="286" customWidth="1"/>
    <col min="15369" max="15369" width="20.7109375" style="286" customWidth="1"/>
    <col min="15370" max="15370" width="22.42578125" style="286" customWidth="1"/>
    <col min="15371" max="15371" width="21.28515625" style="286" customWidth="1"/>
    <col min="15372" max="15372" width="16" style="286" bestFit="1" customWidth="1"/>
    <col min="15373" max="15373" width="49" style="286" customWidth="1"/>
    <col min="15374" max="15617" width="11.5703125" style="286"/>
    <col min="15618" max="15618" width="1.7109375" style="286" customWidth="1"/>
    <col min="15619" max="15620" width="28.7109375" style="286" customWidth="1"/>
    <col min="15621" max="15621" width="22.85546875" style="286" bestFit="1" customWidth="1"/>
    <col min="15622" max="15623" width="40.140625" style="286" customWidth="1"/>
    <col min="15624" max="15624" width="27.28515625" style="286" customWidth="1"/>
    <col min="15625" max="15625" width="20.7109375" style="286" customWidth="1"/>
    <col min="15626" max="15626" width="22.42578125" style="286" customWidth="1"/>
    <col min="15627" max="15627" width="21.28515625" style="286" customWidth="1"/>
    <col min="15628" max="15628" width="16" style="286" bestFit="1" customWidth="1"/>
    <col min="15629" max="15629" width="49" style="286" customWidth="1"/>
    <col min="15630" max="15873" width="11.5703125" style="286"/>
    <col min="15874" max="15874" width="1.7109375" style="286" customWidth="1"/>
    <col min="15875" max="15876" width="28.7109375" style="286" customWidth="1"/>
    <col min="15877" max="15877" width="22.85546875" style="286" bestFit="1" customWidth="1"/>
    <col min="15878" max="15879" width="40.140625" style="286" customWidth="1"/>
    <col min="15880" max="15880" width="27.28515625" style="286" customWidth="1"/>
    <col min="15881" max="15881" width="20.7109375" style="286" customWidth="1"/>
    <col min="15882" max="15882" width="22.42578125" style="286" customWidth="1"/>
    <col min="15883" max="15883" width="21.28515625" style="286" customWidth="1"/>
    <col min="15884" max="15884" width="16" style="286" bestFit="1" customWidth="1"/>
    <col min="15885" max="15885" width="49" style="286" customWidth="1"/>
    <col min="15886" max="16129" width="11.5703125" style="286"/>
    <col min="16130" max="16130" width="1.7109375" style="286" customWidth="1"/>
    <col min="16131" max="16132" width="28.7109375" style="286" customWidth="1"/>
    <col min="16133" max="16133" width="22.85546875" style="286" bestFit="1" customWidth="1"/>
    <col min="16134" max="16135" width="40.140625" style="286" customWidth="1"/>
    <col min="16136" max="16136" width="27.28515625" style="286" customWidth="1"/>
    <col min="16137" max="16137" width="20.7109375" style="286" customWidth="1"/>
    <col min="16138" max="16138" width="22.42578125" style="286" customWidth="1"/>
    <col min="16139" max="16139" width="21.28515625" style="286" customWidth="1"/>
    <col min="16140" max="16140" width="16" style="286" bestFit="1" customWidth="1"/>
    <col min="16141" max="16141" width="49" style="286" customWidth="1"/>
    <col min="16142" max="16384" width="11.5703125" style="286"/>
  </cols>
  <sheetData>
    <row r="2" spans="2:10" s="261" customFormat="1" ht="66.75" customHeight="1">
      <c r="B2" s="1" t="s">
        <v>311</v>
      </c>
      <c r="C2" s="2"/>
      <c r="D2" s="2"/>
      <c r="E2" s="2"/>
      <c r="F2" s="2"/>
      <c r="G2" s="2"/>
      <c r="H2" s="2"/>
      <c r="I2" s="2"/>
      <c r="J2" s="2"/>
    </row>
    <row r="3" spans="2:10" s="262" customFormat="1" ht="13.5" thickBot="1"/>
    <row r="4" spans="2:10" s="262" customFormat="1" ht="36" customHeight="1" thickBot="1">
      <c r="B4" s="263" t="s">
        <v>1</v>
      </c>
      <c r="C4" s="264" t="s">
        <v>2</v>
      </c>
      <c r="D4" s="263" t="s">
        <v>3</v>
      </c>
      <c r="E4" s="263" t="s">
        <v>4</v>
      </c>
      <c r="F4" s="265" t="s">
        <v>5</v>
      </c>
      <c r="G4" s="263" t="s">
        <v>6</v>
      </c>
      <c r="H4" s="266" t="s">
        <v>7</v>
      </c>
      <c r="I4" s="267"/>
      <c r="J4" s="268"/>
    </row>
    <row r="5" spans="2:10" s="262" customFormat="1" ht="15.75" customHeight="1" thickBot="1">
      <c r="B5" s="263"/>
      <c r="C5" s="269"/>
      <c r="D5" s="263"/>
      <c r="E5" s="263"/>
      <c r="F5" s="270"/>
      <c r="G5" s="263"/>
      <c r="H5" s="271"/>
      <c r="I5" s="272"/>
      <c r="J5" s="273"/>
    </row>
    <row r="6" spans="2:10" s="262" customFormat="1" ht="46.5" customHeight="1" thickBot="1">
      <c r="B6" s="263"/>
      <c r="C6" s="274"/>
      <c r="D6" s="263"/>
      <c r="E6" s="263"/>
      <c r="F6" s="275" t="s">
        <v>8</v>
      </c>
      <c r="G6" s="276" t="s">
        <v>8</v>
      </c>
      <c r="H6" s="276" t="s">
        <v>9</v>
      </c>
      <c r="I6" s="275" t="s">
        <v>10</v>
      </c>
      <c r="J6" s="275" t="s">
        <v>11</v>
      </c>
    </row>
    <row r="7" spans="2:10" s="262" customFormat="1" ht="30.75" customHeight="1">
      <c r="B7" s="277"/>
      <c r="C7" s="278"/>
      <c r="D7" s="278"/>
      <c r="E7" s="278"/>
      <c r="F7" s="279"/>
      <c r="G7" s="278"/>
      <c r="H7" s="278"/>
      <c r="I7" s="279"/>
      <c r="J7" s="280"/>
    </row>
    <row r="8" spans="2:10" ht="60" customHeight="1">
      <c r="B8" s="281" t="s">
        <v>312</v>
      </c>
      <c r="C8" s="38" t="s">
        <v>313</v>
      </c>
      <c r="D8" s="282" t="s">
        <v>314</v>
      </c>
      <c r="E8" s="283">
        <v>1201</v>
      </c>
      <c r="F8" s="282" t="s">
        <v>55</v>
      </c>
      <c r="G8" s="282" t="s">
        <v>55</v>
      </c>
      <c r="H8" s="284">
        <v>42384</v>
      </c>
      <c r="I8" s="284">
        <v>42384</v>
      </c>
      <c r="J8" s="285">
        <v>42735</v>
      </c>
    </row>
    <row r="9" spans="2:10" ht="165">
      <c r="B9" s="281"/>
      <c r="C9" s="38" t="s">
        <v>315</v>
      </c>
      <c r="D9" s="282" t="s">
        <v>316</v>
      </c>
      <c r="E9" s="283">
        <v>2500</v>
      </c>
      <c r="F9" s="282" t="s">
        <v>55</v>
      </c>
      <c r="G9" s="282" t="s">
        <v>55</v>
      </c>
      <c r="H9" s="284">
        <v>42370</v>
      </c>
      <c r="I9" s="284">
        <v>42612</v>
      </c>
      <c r="J9" s="285">
        <v>42735</v>
      </c>
    </row>
    <row r="10" spans="2:10" ht="165.75" thickBot="1">
      <c r="B10" s="287"/>
      <c r="C10" s="288" t="s">
        <v>317</v>
      </c>
      <c r="D10" s="289" t="s">
        <v>94</v>
      </c>
      <c r="E10" s="290">
        <v>3799</v>
      </c>
      <c r="F10" s="289" t="s">
        <v>55</v>
      </c>
      <c r="G10" s="289" t="s">
        <v>55</v>
      </c>
      <c r="H10" s="291">
        <v>42370</v>
      </c>
      <c r="I10" s="291">
        <v>42735</v>
      </c>
      <c r="J10" s="292">
        <v>42735</v>
      </c>
    </row>
    <row r="11" spans="2:10">
      <c r="E11" s="293">
        <f>SUM(E8:E10)</f>
        <v>7500</v>
      </c>
    </row>
  </sheetData>
  <dataConsolidate/>
  <mergeCells count="9">
    <mergeCell ref="B8:B10"/>
    <mergeCell ref="B2:J2"/>
    <mergeCell ref="B4:B6"/>
    <mergeCell ref="C4:C6"/>
    <mergeCell ref="D4:D6"/>
    <mergeCell ref="E4:E6"/>
    <mergeCell ref="F4:F5"/>
    <mergeCell ref="G4:G5"/>
    <mergeCell ref="H4:J5"/>
  </mergeCells>
  <pageMargins left="0.7" right="0.7" top="0.75" bottom="0.75" header="0.3" footer="0.3"/>
  <pageSetup paperSize="14"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F8:G10 B8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F24"/>
  <sheetViews>
    <sheetView workbookViewId="0">
      <selection activeCell="B2" sqref="B2:F2"/>
    </sheetView>
  </sheetViews>
  <sheetFormatPr baseColWidth="10" defaultColWidth="11.5703125" defaultRowHeight="15"/>
  <cols>
    <col min="1" max="1" width="4.28515625" style="31" customWidth="1"/>
    <col min="2" max="2" width="68.42578125" style="31" customWidth="1"/>
    <col min="3" max="3" width="45.5703125" style="149" customWidth="1"/>
    <col min="4" max="4" width="22.85546875" style="31" bestFit="1" customWidth="1"/>
    <col min="5" max="5" width="21.28515625" style="31" customWidth="1"/>
    <col min="6" max="6" width="40.140625" style="31" customWidth="1"/>
    <col min="7" max="256" width="11.5703125" style="31"/>
    <col min="257" max="257" width="19.5703125" style="31" customWidth="1"/>
    <col min="258" max="258" width="68.42578125" style="31" customWidth="1"/>
    <col min="259" max="259" width="45.5703125" style="31" customWidth="1"/>
    <col min="260" max="260" width="22.85546875" style="31" bestFit="1" customWidth="1"/>
    <col min="261" max="261" width="31.42578125" style="31" customWidth="1"/>
    <col min="262" max="262" width="40.140625" style="31" customWidth="1"/>
    <col min="263" max="512" width="11.5703125" style="31"/>
    <col min="513" max="513" width="19.5703125" style="31" customWidth="1"/>
    <col min="514" max="514" width="68.42578125" style="31" customWidth="1"/>
    <col min="515" max="515" width="45.5703125" style="31" customWidth="1"/>
    <col min="516" max="516" width="22.85546875" style="31" bestFit="1" customWidth="1"/>
    <col min="517" max="517" width="31.42578125" style="31" customWidth="1"/>
    <col min="518" max="518" width="40.140625" style="31" customWidth="1"/>
    <col min="519" max="768" width="11.5703125" style="31"/>
    <col min="769" max="769" width="19.5703125" style="31" customWidth="1"/>
    <col min="770" max="770" width="68.42578125" style="31" customWidth="1"/>
    <col min="771" max="771" width="45.5703125" style="31" customWidth="1"/>
    <col min="772" max="772" width="22.85546875" style="31" bestFit="1" customWidth="1"/>
    <col min="773" max="773" width="31.42578125" style="31" customWidth="1"/>
    <col min="774" max="774" width="40.140625" style="31" customWidth="1"/>
    <col min="775" max="1024" width="11.5703125" style="31"/>
    <col min="1025" max="1025" width="19.5703125" style="31" customWidth="1"/>
    <col min="1026" max="1026" width="68.42578125" style="31" customWidth="1"/>
    <col min="1027" max="1027" width="45.5703125" style="31" customWidth="1"/>
    <col min="1028" max="1028" width="22.85546875" style="31" bestFit="1" customWidth="1"/>
    <col min="1029" max="1029" width="31.42578125" style="31" customWidth="1"/>
    <col min="1030" max="1030" width="40.140625" style="31" customWidth="1"/>
    <col min="1031" max="1280" width="11.5703125" style="31"/>
    <col min="1281" max="1281" width="19.5703125" style="31" customWidth="1"/>
    <col min="1282" max="1282" width="68.42578125" style="31" customWidth="1"/>
    <col min="1283" max="1283" width="45.5703125" style="31" customWidth="1"/>
    <col min="1284" max="1284" width="22.85546875" style="31" bestFit="1" customWidth="1"/>
    <col min="1285" max="1285" width="31.42578125" style="31" customWidth="1"/>
    <col min="1286" max="1286" width="40.140625" style="31" customWidth="1"/>
    <col min="1287" max="1536" width="11.5703125" style="31"/>
    <col min="1537" max="1537" width="19.5703125" style="31" customWidth="1"/>
    <col min="1538" max="1538" width="68.42578125" style="31" customWidth="1"/>
    <col min="1539" max="1539" width="45.5703125" style="31" customWidth="1"/>
    <col min="1540" max="1540" width="22.85546875" style="31" bestFit="1" customWidth="1"/>
    <col min="1541" max="1541" width="31.42578125" style="31" customWidth="1"/>
    <col min="1542" max="1542" width="40.140625" style="31" customWidth="1"/>
    <col min="1543" max="1792" width="11.5703125" style="31"/>
    <col min="1793" max="1793" width="19.5703125" style="31" customWidth="1"/>
    <col min="1794" max="1794" width="68.42578125" style="31" customWidth="1"/>
    <col min="1795" max="1795" width="45.5703125" style="31" customWidth="1"/>
    <col min="1796" max="1796" width="22.85546875" style="31" bestFit="1" customWidth="1"/>
    <col min="1797" max="1797" width="31.42578125" style="31" customWidth="1"/>
    <col min="1798" max="1798" width="40.140625" style="31" customWidth="1"/>
    <col min="1799" max="2048" width="11.5703125" style="31"/>
    <col min="2049" max="2049" width="19.5703125" style="31" customWidth="1"/>
    <col min="2050" max="2050" width="68.42578125" style="31" customWidth="1"/>
    <col min="2051" max="2051" width="45.5703125" style="31" customWidth="1"/>
    <col min="2052" max="2052" width="22.85546875" style="31" bestFit="1" customWidth="1"/>
    <col min="2053" max="2053" width="31.42578125" style="31" customWidth="1"/>
    <col min="2054" max="2054" width="40.140625" style="31" customWidth="1"/>
    <col min="2055" max="2304" width="11.5703125" style="31"/>
    <col min="2305" max="2305" width="19.5703125" style="31" customWidth="1"/>
    <col min="2306" max="2306" width="68.42578125" style="31" customWidth="1"/>
    <col min="2307" max="2307" width="45.5703125" style="31" customWidth="1"/>
    <col min="2308" max="2308" width="22.85546875" style="31" bestFit="1" customWidth="1"/>
    <col min="2309" max="2309" width="31.42578125" style="31" customWidth="1"/>
    <col min="2310" max="2310" width="40.140625" style="31" customWidth="1"/>
    <col min="2311" max="2560" width="11.5703125" style="31"/>
    <col min="2561" max="2561" width="19.5703125" style="31" customWidth="1"/>
    <col min="2562" max="2562" width="68.42578125" style="31" customWidth="1"/>
    <col min="2563" max="2563" width="45.5703125" style="31" customWidth="1"/>
    <col min="2564" max="2564" width="22.85546875" style="31" bestFit="1" customWidth="1"/>
    <col min="2565" max="2565" width="31.42578125" style="31" customWidth="1"/>
    <col min="2566" max="2566" width="40.140625" style="31" customWidth="1"/>
    <col min="2567" max="2816" width="11.5703125" style="31"/>
    <col min="2817" max="2817" width="19.5703125" style="31" customWidth="1"/>
    <col min="2818" max="2818" width="68.42578125" style="31" customWidth="1"/>
    <col min="2819" max="2819" width="45.5703125" style="31" customWidth="1"/>
    <col min="2820" max="2820" width="22.85546875" style="31" bestFit="1" customWidth="1"/>
    <col min="2821" max="2821" width="31.42578125" style="31" customWidth="1"/>
    <col min="2822" max="2822" width="40.140625" style="31" customWidth="1"/>
    <col min="2823" max="3072" width="11.5703125" style="31"/>
    <col min="3073" max="3073" width="19.5703125" style="31" customWidth="1"/>
    <col min="3074" max="3074" width="68.42578125" style="31" customWidth="1"/>
    <col min="3075" max="3075" width="45.5703125" style="31" customWidth="1"/>
    <col min="3076" max="3076" width="22.85546875" style="31" bestFit="1" customWidth="1"/>
    <col min="3077" max="3077" width="31.42578125" style="31" customWidth="1"/>
    <col min="3078" max="3078" width="40.140625" style="31" customWidth="1"/>
    <col min="3079" max="3328" width="11.5703125" style="31"/>
    <col min="3329" max="3329" width="19.5703125" style="31" customWidth="1"/>
    <col min="3330" max="3330" width="68.42578125" style="31" customWidth="1"/>
    <col min="3331" max="3331" width="45.5703125" style="31" customWidth="1"/>
    <col min="3332" max="3332" width="22.85546875" style="31" bestFit="1" customWidth="1"/>
    <col min="3333" max="3333" width="31.42578125" style="31" customWidth="1"/>
    <col min="3334" max="3334" width="40.140625" style="31" customWidth="1"/>
    <col min="3335" max="3584" width="11.5703125" style="31"/>
    <col min="3585" max="3585" width="19.5703125" style="31" customWidth="1"/>
    <col min="3586" max="3586" width="68.42578125" style="31" customWidth="1"/>
    <col min="3587" max="3587" width="45.5703125" style="31" customWidth="1"/>
    <col min="3588" max="3588" width="22.85546875" style="31" bestFit="1" customWidth="1"/>
    <col min="3589" max="3589" width="31.42578125" style="31" customWidth="1"/>
    <col min="3590" max="3590" width="40.140625" style="31" customWidth="1"/>
    <col min="3591" max="3840" width="11.5703125" style="31"/>
    <col min="3841" max="3841" width="19.5703125" style="31" customWidth="1"/>
    <col min="3842" max="3842" width="68.42578125" style="31" customWidth="1"/>
    <col min="3843" max="3843" width="45.5703125" style="31" customWidth="1"/>
    <col min="3844" max="3844" width="22.85546875" style="31" bestFit="1" customWidth="1"/>
    <col min="3845" max="3845" width="31.42578125" style="31" customWidth="1"/>
    <col min="3846" max="3846" width="40.140625" style="31" customWidth="1"/>
    <col min="3847" max="4096" width="11.5703125" style="31"/>
    <col min="4097" max="4097" width="19.5703125" style="31" customWidth="1"/>
    <col min="4098" max="4098" width="68.42578125" style="31" customWidth="1"/>
    <col min="4099" max="4099" width="45.5703125" style="31" customWidth="1"/>
    <col min="4100" max="4100" width="22.85546875" style="31" bestFit="1" customWidth="1"/>
    <col min="4101" max="4101" width="31.42578125" style="31" customWidth="1"/>
    <col min="4102" max="4102" width="40.140625" style="31" customWidth="1"/>
    <col min="4103" max="4352" width="11.5703125" style="31"/>
    <col min="4353" max="4353" width="19.5703125" style="31" customWidth="1"/>
    <col min="4354" max="4354" width="68.42578125" style="31" customWidth="1"/>
    <col min="4355" max="4355" width="45.5703125" style="31" customWidth="1"/>
    <col min="4356" max="4356" width="22.85546875" style="31" bestFit="1" customWidth="1"/>
    <col min="4357" max="4357" width="31.42578125" style="31" customWidth="1"/>
    <col min="4358" max="4358" width="40.140625" style="31" customWidth="1"/>
    <col min="4359" max="4608" width="11.5703125" style="31"/>
    <col min="4609" max="4609" width="19.5703125" style="31" customWidth="1"/>
    <col min="4610" max="4610" width="68.42578125" style="31" customWidth="1"/>
    <col min="4611" max="4611" width="45.5703125" style="31" customWidth="1"/>
    <col min="4612" max="4612" width="22.85546875" style="31" bestFit="1" customWidth="1"/>
    <col min="4613" max="4613" width="31.42578125" style="31" customWidth="1"/>
    <col min="4614" max="4614" width="40.140625" style="31" customWidth="1"/>
    <col min="4615" max="4864" width="11.5703125" style="31"/>
    <col min="4865" max="4865" width="19.5703125" style="31" customWidth="1"/>
    <col min="4866" max="4866" width="68.42578125" style="31" customWidth="1"/>
    <col min="4867" max="4867" width="45.5703125" style="31" customWidth="1"/>
    <col min="4868" max="4868" width="22.85546875" style="31" bestFit="1" customWidth="1"/>
    <col min="4869" max="4869" width="31.42578125" style="31" customWidth="1"/>
    <col min="4870" max="4870" width="40.140625" style="31" customWidth="1"/>
    <col min="4871" max="5120" width="11.5703125" style="31"/>
    <col min="5121" max="5121" width="19.5703125" style="31" customWidth="1"/>
    <col min="5122" max="5122" width="68.42578125" style="31" customWidth="1"/>
    <col min="5123" max="5123" width="45.5703125" style="31" customWidth="1"/>
    <col min="5124" max="5124" width="22.85546875" style="31" bestFit="1" customWidth="1"/>
    <col min="5125" max="5125" width="31.42578125" style="31" customWidth="1"/>
    <col min="5126" max="5126" width="40.140625" style="31" customWidth="1"/>
    <col min="5127" max="5376" width="11.5703125" style="31"/>
    <col min="5377" max="5377" width="19.5703125" style="31" customWidth="1"/>
    <col min="5378" max="5378" width="68.42578125" style="31" customWidth="1"/>
    <col min="5379" max="5379" width="45.5703125" style="31" customWidth="1"/>
    <col min="5380" max="5380" width="22.85546875" style="31" bestFit="1" customWidth="1"/>
    <col min="5381" max="5381" width="31.42578125" style="31" customWidth="1"/>
    <col min="5382" max="5382" width="40.140625" style="31" customWidth="1"/>
    <col min="5383" max="5632" width="11.5703125" style="31"/>
    <col min="5633" max="5633" width="19.5703125" style="31" customWidth="1"/>
    <col min="5634" max="5634" width="68.42578125" style="31" customWidth="1"/>
    <col min="5635" max="5635" width="45.5703125" style="31" customWidth="1"/>
    <col min="5636" max="5636" width="22.85546875" style="31" bestFit="1" customWidth="1"/>
    <col min="5637" max="5637" width="31.42578125" style="31" customWidth="1"/>
    <col min="5638" max="5638" width="40.140625" style="31" customWidth="1"/>
    <col min="5639" max="5888" width="11.5703125" style="31"/>
    <col min="5889" max="5889" width="19.5703125" style="31" customWidth="1"/>
    <col min="5890" max="5890" width="68.42578125" style="31" customWidth="1"/>
    <col min="5891" max="5891" width="45.5703125" style="31" customWidth="1"/>
    <col min="5892" max="5892" width="22.85546875" style="31" bestFit="1" customWidth="1"/>
    <col min="5893" max="5893" width="31.42578125" style="31" customWidth="1"/>
    <col min="5894" max="5894" width="40.140625" style="31" customWidth="1"/>
    <col min="5895" max="6144" width="11.5703125" style="31"/>
    <col min="6145" max="6145" width="19.5703125" style="31" customWidth="1"/>
    <col min="6146" max="6146" width="68.42578125" style="31" customWidth="1"/>
    <col min="6147" max="6147" width="45.5703125" style="31" customWidth="1"/>
    <col min="6148" max="6148" width="22.85546875" style="31" bestFit="1" customWidth="1"/>
    <col min="6149" max="6149" width="31.42578125" style="31" customWidth="1"/>
    <col min="6150" max="6150" width="40.140625" style="31" customWidth="1"/>
    <col min="6151" max="6400" width="11.5703125" style="31"/>
    <col min="6401" max="6401" width="19.5703125" style="31" customWidth="1"/>
    <col min="6402" max="6402" width="68.42578125" style="31" customWidth="1"/>
    <col min="6403" max="6403" width="45.5703125" style="31" customWidth="1"/>
    <col min="6404" max="6404" width="22.85546875" style="31" bestFit="1" customWidth="1"/>
    <col min="6405" max="6405" width="31.42578125" style="31" customWidth="1"/>
    <col min="6406" max="6406" width="40.140625" style="31" customWidth="1"/>
    <col min="6407" max="6656" width="11.5703125" style="31"/>
    <col min="6657" max="6657" width="19.5703125" style="31" customWidth="1"/>
    <col min="6658" max="6658" width="68.42578125" style="31" customWidth="1"/>
    <col min="6659" max="6659" width="45.5703125" style="31" customWidth="1"/>
    <col min="6660" max="6660" width="22.85546875" style="31" bestFit="1" customWidth="1"/>
    <col min="6661" max="6661" width="31.42578125" style="31" customWidth="1"/>
    <col min="6662" max="6662" width="40.140625" style="31" customWidth="1"/>
    <col min="6663" max="6912" width="11.5703125" style="31"/>
    <col min="6913" max="6913" width="19.5703125" style="31" customWidth="1"/>
    <col min="6914" max="6914" width="68.42578125" style="31" customWidth="1"/>
    <col min="6915" max="6915" width="45.5703125" style="31" customWidth="1"/>
    <col min="6916" max="6916" width="22.85546875" style="31" bestFit="1" customWidth="1"/>
    <col min="6917" max="6917" width="31.42578125" style="31" customWidth="1"/>
    <col min="6918" max="6918" width="40.140625" style="31" customWidth="1"/>
    <col min="6919" max="7168" width="11.5703125" style="31"/>
    <col min="7169" max="7169" width="19.5703125" style="31" customWidth="1"/>
    <col min="7170" max="7170" width="68.42578125" style="31" customWidth="1"/>
    <col min="7171" max="7171" width="45.5703125" style="31" customWidth="1"/>
    <col min="7172" max="7172" width="22.85546875" style="31" bestFit="1" customWidth="1"/>
    <col min="7173" max="7173" width="31.42578125" style="31" customWidth="1"/>
    <col min="7174" max="7174" width="40.140625" style="31" customWidth="1"/>
    <col min="7175" max="7424" width="11.5703125" style="31"/>
    <col min="7425" max="7425" width="19.5703125" style="31" customWidth="1"/>
    <col min="7426" max="7426" width="68.42578125" style="31" customWidth="1"/>
    <col min="7427" max="7427" width="45.5703125" style="31" customWidth="1"/>
    <col min="7428" max="7428" width="22.85546875" style="31" bestFit="1" customWidth="1"/>
    <col min="7429" max="7429" width="31.42578125" style="31" customWidth="1"/>
    <col min="7430" max="7430" width="40.140625" style="31" customWidth="1"/>
    <col min="7431" max="7680" width="11.5703125" style="31"/>
    <col min="7681" max="7681" width="19.5703125" style="31" customWidth="1"/>
    <col min="7682" max="7682" width="68.42578125" style="31" customWidth="1"/>
    <col min="7683" max="7683" width="45.5703125" style="31" customWidth="1"/>
    <col min="7684" max="7684" width="22.85546875" style="31" bestFit="1" customWidth="1"/>
    <col min="7685" max="7685" width="31.42578125" style="31" customWidth="1"/>
    <col min="7686" max="7686" width="40.140625" style="31" customWidth="1"/>
    <col min="7687" max="7936" width="11.5703125" style="31"/>
    <col min="7937" max="7937" width="19.5703125" style="31" customWidth="1"/>
    <col min="7938" max="7938" width="68.42578125" style="31" customWidth="1"/>
    <col min="7939" max="7939" width="45.5703125" style="31" customWidth="1"/>
    <col min="7940" max="7940" width="22.85546875" style="31" bestFit="1" customWidth="1"/>
    <col min="7941" max="7941" width="31.42578125" style="31" customWidth="1"/>
    <col min="7942" max="7942" width="40.140625" style="31" customWidth="1"/>
    <col min="7943" max="8192" width="11.5703125" style="31"/>
    <col min="8193" max="8193" width="19.5703125" style="31" customWidth="1"/>
    <col min="8194" max="8194" width="68.42578125" style="31" customWidth="1"/>
    <col min="8195" max="8195" width="45.5703125" style="31" customWidth="1"/>
    <col min="8196" max="8196" width="22.85546875" style="31" bestFit="1" customWidth="1"/>
    <col min="8197" max="8197" width="31.42578125" style="31" customWidth="1"/>
    <col min="8198" max="8198" width="40.140625" style="31" customWidth="1"/>
    <col min="8199" max="8448" width="11.5703125" style="31"/>
    <col min="8449" max="8449" width="19.5703125" style="31" customWidth="1"/>
    <col min="8450" max="8450" width="68.42578125" style="31" customWidth="1"/>
    <col min="8451" max="8451" width="45.5703125" style="31" customWidth="1"/>
    <col min="8452" max="8452" width="22.85546875" style="31" bestFit="1" customWidth="1"/>
    <col min="8453" max="8453" width="31.42578125" style="31" customWidth="1"/>
    <col min="8454" max="8454" width="40.140625" style="31" customWidth="1"/>
    <col min="8455" max="8704" width="11.5703125" style="31"/>
    <col min="8705" max="8705" width="19.5703125" style="31" customWidth="1"/>
    <col min="8706" max="8706" width="68.42578125" style="31" customWidth="1"/>
    <col min="8707" max="8707" width="45.5703125" style="31" customWidth="1"/>
    <col min="8708" max="8708" width="22.85546875" style="31" bestFit="1" customWidth="1"/>
    <col min="8709" max="8709" width="31.42578125" style="31" customWidth="1"/>
    <col min="8710" max="8710" width="40.140625" style="31" customWidth="1"/>
    <col min="8711" max="8960" width="11.5703125" style="31"/>
    <col min="8961" max="8961" width="19.5703125" style="31" customWidth="1"/>
    <col min="8962" max="8962" width="68.42578125" style="31" customWidth="1"/>
    <col min="8963" max="8963" width="45.5703125" style="31" customWidth="1"/>
    <col min="8964" max="8964" width="22.85546875" style="31" bestFit="1" customWidth="1"/>
    <col min="8965" max="8965" width="31.42578125" style="31" customWidth="1"/>
    <col min="8966" max="8966" width="40.140625" style="31" customWidth="1"/>
    <col min="8967" max="9216" width="11.5703125" style="31"/>
    <col min="9217" max="9217" width="19.5703125" style="31" customWidth="1"/>
    <col min="9218" max="9218" width="68.42578125" style="31" customWidth="1"/>
    <col min="9219" max="9219" width="45.5703125" style="31" customWidth="1"/>
    <col min="9220" max="9220" width="22.85546875" style="31" bestFit="1" customWidth="1"/>
    <col min="9221" max="9221" width="31.42578125" style="31" customWidth="1"/>
    <col min="9222" max="9222" width="40.140625" style="31" customWidth="1"/>
    <col min="9223" max="9472" width="11.5703125" style="31"/>
    <col min="9473" max="9473" width="19.5703125" style="31" customWidth="1"/>
    <col min="9474" max="9474" width="68.42578125" style="31" customWidth="1"/>
    <col min="9475" max="9475" width="45.5703125" style="31" customWidth="1"/>
    <col min="9476" max="9476" width="22.85546875" style="31" bestFit="1" customWidth="1"/>
    <col min="9477" max="9477" width="31.42578125" style="31" customWidth="1"/>
    <col min="9478" max="9478" width="40.140625" style="31" customWidth="1"/>
    <col min="9479" max="9728" width="11.5703125" style="31"/>
    <col min="9729" max="9729" width="19.5703125" style="31" customWidth="1"/>
    <col min="9730" max="9730" width="68.42578125" style="31" customWidth="1"/>
    <col min="9731" max="9731" width="45.5703125" style="31" customWidth="1"/>
    <col min="9732" max="9732" width="22.85546875" style="31" bestFit="1" customWidth="1"/>
    <col min="9733" max="9733" width="31.42578125" style="31" customWidth="1"/>
    <col min="9734" max="9734" width="40.140625" style="31" customWidth="1"/>
    <col min="9735" max="9984" width="11.5703125" style="31"/>
    <col min="9985" max="9985" width="19.5703125" style="31" customWidth="1"/>
    <col min="9986" max="9986" width="68.42578125" style="31" customWidth="1"/>
    <col min="9987" max="9987" width="45.5703125" style="31" customWidth="1"/>
    <col min="9988" max="9988" width="22.85546875" style="31" bestFit="1" customWidth="1"/>
    <col min="9989" max="9989" width="31.42578125" style="31" customWidth="1"/>
    <col min="9990" max="9990" width="40.140625" style="31" customWidth="1"/>
    <col min="9991" max="10240" width="11.5703125" style="31"/>
    <col min="10241" max="10241" width="19.5703125" style="31" customWidth="1"/>
    <col min="10242" max="10242" width="68.42578125" style="31" customWidth="1"/>
    <col min="10243" max="10243" width="45.5703125" style="31" customWidth="1"/>
    <col min="10244" max="10244" width="22.85546875" style="31" bestFit="1" customWidth="1"/>
    <col min="10245" max="10245" width="31.42578125" style="31" customWidth="1"/>
    <col min="10246" max="10246" width="40.140625" style="31" customWidth="1"/>
    <col min="10247" max="10496" width="11.5703125" style="31"/>
    <col min="10497" max="10497" width="19.5703125" style="31" customWidth="1"/>
    <col min="10498" max="10498" width="68.42578125" style="31" customWidth="1"/>
    <col min="10499" max="10499" width="45.5703125" style="31" customWidth="1"/>
    <col min="10500" max="10500" width="22.85546875" style="31" bestFit="1" customWidth="1"/>
    <col min="10501" max="10501" width="31.42578125" style="31" customWidth="1"/>
    <col min="10502" max="10502" width="40.140625" style="31" customWidth="1"/>
    <col min="10503" max="10752" width="11.5703125" style="31"/>
    <col min="10753" max="10753" width="19.5703125" style="31" customWidth="1"/>
    <col min="10754" max="10754" width="68.42578125" style="31" customWidth="1"/>
    <col min="10755" max="10755" width="45.5703125" style="31" customWidth="1"/>
    <col min="10756" max="10756" width="22.85546875" style="31" bestFit="1" customWidth="1"/>
    <col min="10757" max="10757" width="31.42578125" style="31" customWidth="1"/>
    <col min="10758" max="10758" width="40.140625" style="31" customWidth="1"/>
    <col min="10759" max="11008" width="11.5703125" style="31"/>
    <col min="11009" max="11009" width="19.5703125" style="31" customWidth="1"/>
    <col min="11010" max="11010" width="68.42578125" style="31" customWidth="1"/>
    <col min="11011" max="11011" width="45.5703125" style="31" customWidth="1"/>
    <col min="11012" max="11012" width="22.85546875" style="31" bestFit="1" customWidth="1"/>
    <col min="11013" max="11013" width="31.42578125" style="31" customWidth="1"/>
    <col min="11014" max="11014" width="40.140625" style="31" customWidth="1"/>
    <col min="11015" max="11264" width="11.5703125" style="31"/>
    <col min="11265" max="11265" width="19.5703125" style="31" customWidth="1"/>
    <col min="11266" max="11266" width="68.42578125" style="31" customWidth="1"/>
    <col min="11267" max="11267" width="45.5703125" style="31" customWidth="1"/>
    <col min="11268" max="11268" width="22.85546875" style="31" bestFit="1" customWidth="1"/>
    <col min="11269" max="11269" width="31.42578125" style="31" customWidth="1"/>
    <col min="11270" max="11270" width="40.140625" style="31" customWidth="1"/>
    <col min="11271" max="11520" width="11.5703125" style="31"/>
    <col min="11521" max="11521" width="19.5703125" style="31" customWidth="1"/>
    <col min="11522" max="11522" width="68.42578125" style="31" customWidth="1"/>
    <col min="11523" max="11523" width="45.5703125" style="31" customWidth="1"/>
    <col min="11524" max="11524" width="22.85546875" style="31" bestFit="1" customWidth="1"/>
    <col min="11525" max="11525" width="31.42578125" style="31" customWidth="1"/>
    <col min="11526" max="11526" width="40.140625" style="31" customWidth="1"/>
    <col min="11527" max="11776" width="11.5703125" style="31"/>
    <col min="11777" max="11777" width="19.5703125" style="31" customWidth="1"/>
    <col min="11778" max="11778" width="68.42578125" style="31" customWidth="1"/>
    <col min="11779" max="11779" width="45.5703125" style="31" customWidth="1"/>
    <col min="11780" max="11780" width="22.85546875" style="31" bestFit="1" customWidth="1"/>
    <col min="11781" max="11781" width="31.42578125" style="31" customWidth="1"/>
    <col min="11782" max="11782" width="40.140625" style="31" customWidth="1"/>
    <col min="11783" max="12032" width="11.5703125" style="31"/>
    <col min="12033" max="12033" width="19.5703125" style="31" customWidth="1"/>
    <col min="12034" max="12034" width="68.42578125" style="31" customWidth="1"/>
    <col min="12035" max="12035" width="45.5703125" style="31" customWidth="1"/>
    <col min="12036" max="12036" width="22.85546875" style="31" bestFit="1" customWidth="1"/>
    <col min="12037" max="12037" width="31.42578125" style="31" customWidth="1"/>
    <col min="12038" max="12038" width="40.140625" style="31" customWidth="1"/>
    <col min="12039" max="12288" width="11.5703125" style="31"/>
    <col min="12289" max="12289" width="19.5703125" style="31" customWidth="1"/>
    <col min="12290" max="12290" width="68.42578125" style="31" customWidth="1"/>
    <col min="12291" max="12291" width="45.5703125" style="31" customWidth="1"/>
    <col min="12292" max="12292" width="22.85546875" style="31" bestFit="1" customWidth="1"/>
    <col min="12293" max="12293" width="31.42578125" style="31" customWidth="1"/>
    <col min="12294" max="12294" width="40.140625" style="31" customWidth="1"/>
    <col min="12295" max="12544" width="11.5703125" style="31"/>
    <col min="12545" max="12545" width="19.5703125" style="31" customWidth="1"/>
    <col min="12546" max="12546" width="68.42578125" style="31" customWidth="1"/>
    <col min="12547" max="12547" width="45.5703125" style="31" customWidth="1"/>
    <col min="12548" max="12548" width="22.85546875" style="31" bestFit="1" customWidth="1"/>
    <col min="12549" max="12549" width="31.42578125" style="31" customWidth="1"/>
    <col min="12550" max="12550" width="40.140625" style="31" customWidth="1"/>
    <col min="12551" max="12800" width="11.5703125" style="31"/>
    <col min="12801" max="12801" width="19.5703125" style="31" customWidth="1"/>
    <col min="12802" max="12802" width="68.42578125" style="31" customWidth="1"/>
    <col min="12803" max="12803" width="45.5703125" style="31" customWidth="1"/>
    <col min="12804" max="12804" width="22.85546875" style="31" bestFit="1" customWidth="1"/>
    <col min="12805" max="12805" width="31.42578125" style="31" customWidth="1"/>
    <col min="12806" max="12806" width="40.140625" style="31" customWidth="1"/>
    <col min="12807" max="13056" width="11.5703125" style="31"/>
    <col min="13057" max="13057" width="19.5703125" style="31" customWidth="1"/>
    <col min="13058" max="13058" width="68.42578125" style="31" customWidth="1"/>
    <col min="13059" max="13059" width="45.5703125" style="31" customWidth="1"/>
    <col min="13060" max="13060" width="22.85546875" style="31" bestFit="1" customWidth="1"/>
    <col min="13061" max="13061" width="31.42578125" style="31" customWidth="1"/>
    <col min="13062" max="13062" width="40.140625" style="31" customWidth="1"/>
    <col min="13063" max="13312" width="11.5703125" style="31"/>
    <col min="13313" max="13313" width="19.5703125" style="31" customWidth="1"/>
    <col min="13314" max="13314" width="68.42578125" style="31" customWidth="1"/>
    <col min="13315" max="13315" width="45.5703125" style="31" customWidth="1"/>
    <col min="13316" max="13316" width="22.85546875" style="31" bestFit="1" customWidth="1"/>
    <col min="13317" max="13317" width="31.42578125" style="31" customWidth="1"/>
    <col min="13318" max="13318" width="40.140625" style="31" customWidth="1"/>
    <col min="13319" max="13568" width="11.5703125" style="31"/>
    <col min="13569" max="13569" width="19.5703125" style="31" customWidth="1"/>
    <col min="13570" max="13570" width="68.42578125" style="31" customWidth="1"/>
    <col min="13571" max="13571" width="45.5703125" style="31" customWidth="1"/>
    <col min="13572" max="13572" width="22.85546875" style="31" bestFit="1" customWidth="1"/>
    <col min="13573" max="13573" width="31.42578125" style="31" customWidth="1"/>
    <col min="13574" max="13574" width="40.140625" style="31" customWidth="1"/>
    <col min="13575" max="13824" width="11.5703125" style="31"/>
    <col min="13825" max="13825" width="19.5703125" style="31" customWidth="1"/>
    <col min="13826" max="13826" width="68.42578125" style="31" customWidth="1"/>
    <col min="13827" max="13827" width="45.5703125" style="31" customWidth="1"/>
    <col min="13828" max="13828" width="22.85546875" style="31" bestFit="1" customWidth="1"/>
    <col min="13829" max="13829" width="31.42578125" style="31" customWidth="1"/>
    <col min="13830" max="13830" width="40.140625" style="31" customWidth="1"/>
    <col min="13831" max="14080" width="11.5703125" style="31"/>
    <col min="14081" max="14081" width="19.5703125" style="31" customWidth="1"/>
    <col min="14082" max="14082" width="68.42578125" style="31" customWidth="1"/>
    <col min="14083" max="14083" width="45.5703125" style="31" customWidth="1"/>
    <col min="14084" max="14084" width="22.85546875" style="31" bestFit="1" customWidth="1"/>
    <col min="14085" max="14085" width="31.42578125" style="31" customWidth="1"/>
    <col min="14086" max="14086" width="40.140625" style="31" customWidth="1"/>
    <col min="14087" max="14336" width="11.5703125" style="31"/>
    <col min="14337" max="14337" width="19.5703125" style="31" customWidth="1"/>
    <col min="14338" max="14338" width="68.42578125" style="31" customWidth="1"/>
    <col min="14339" max="14339" width="45.5703125" style="31" customWidth="1"/>
    <col min="14340" max="14340" width="22.85546875" style="31" bestFit="1" customWidth="1"/>
    <col min="14341" max="14341" width="31.42578125" style="31" customWidth="1"/>
    <col min="14342" max="14342" width="40.140625" style="31" customWidth="1"/>
    <col min="14343" max="14592" width="11.5703125" style="31"/>
    <col min="14593" max="14593" width="19.5703125" style="31" customWidth="1"/>
    <col min="14594" max="14594" width="68.42578125" style="31" customWidth="1"/>
    <col min="14595" max="14595" width="45.5703125" style="31" customWidth="1"/>
    <col min="14596" max="14596" width="22.85546875" style="31" bestFit="1" customWidth="1"/>
    <col min="14597" max="14597" width="31.42578125" style="31" customWidth="1"/>
    <col min="14598" max="14598" width="40.140625" style="31" customWidth="1"/>
    <col min="14599" max="14848" width="11.5703125" style="31"/>
    <col min="14849" max="14849" width="19.5703125" style="31" customWidth="1"/>
    <col min="14850" max="14850" width="68.42578125" style="31" customWidth="1"/>
    <col min="14851" max="14851" width="45.5703125" style="31" customWidth="1"/>
    <col min="14852" max="14852" width="22.85546875" style="31" bestFit="1" customWidth="1"/>
    <col min="14853" max="14853" width="31.42578125" style="31" customWidth="1"/>
    <col min="14854" max="14854" width="40.140625" style="31" customWidth="1"/>
    <col min="14855" max="15104" width="11.5703125" style="31"/>
    <col min="15105" max="15105" width="19.5703125" style="31" customWidth="1"/>
    <col min="15106" max="15106" width="68.42578125" style="31" customWidth="1"/>
    <col min="15107" max="15107" width="45.5703125" style="31" customWidth="1"/>
    <col min="15108" max="15108" width="22.85546875" style="31" bestFit="1" customWidth="1"/>
    <col min="15109" max="15109" width="31.42578125" style="31" customWidth="1"/>
    <col min="15110" max="15110" width="40.140625" style="31" customWidth="1"/>
    <col min="15111" max="15360" width="11.5703125" style="31"/>
    <col min="15361" max="15361" width="19.5703125" style="31" customWidth="1"/>
    <col min="15362" max="15362" width="68.42578125" style="31" customWidth="1"/>
    <col min="15363" max="15363" width="45.5703125" style="31" customWidth="1"/>
    <col min="15364" max="15364" width="22.85546875" style="31" bestFit="1" customWidth="1"/>
    <col min="15365" max="15365" width="31.42578125" style="31" customWidth="1"/>
    <col min="15366" max="15366" width="40.140625" style="31" customWidth="1"/>
    <col min="15367" max="15616" width="11.5703125" style="31"/>
    <col min="15617" max="15617" width="19.5703125" style="31" customWidth="1"/>
    <col min="15618" max="15618" width="68.42578125" style="31" customWidth="1"/>
    <col min="15619" max="15619" width="45.5703125" style="31" customWidth="1"/>
    <col min="15620" max="15620" width="22.85546875" style="31" bestFit="1" customWidth="1"/>
    <col min="15621" max="15621" width="31.42578125" style="31" customWidth="1"/>
    <col min="15622" max="15622" width="40.140625" style="31" customWidth="1"/>
    <col min="15623" max="15872" width="11.5703125" style="31"/>
    <col min="15873" max="15873" width="19.5703125" style="31" customWidth="1"/>
    <col min="15874" max="15874" width="68.42578125" style="31" customWidth="1"/>
    <col min="15875" max="15875" width="45.5703125" style="31" customWidth="1"/>
    <col min="15876" max="15876" width="22.85546875" style="31" bestFit="1" customWidth="1"/>
    <col min="15877" max="15877" width="31.42578125" style="31" customWidth="1"/>
    <col min="15878" max="15878" width="40.140625" style="31" customWidth="1"/>
    <col min="15879" max="16128" width="11.5703125" style="31"/>
    <col min="16129" max="16129" width="19.5703125" style="31" customWidth="1"/>
    <col min="16130" max="16130" width="68.42578125" style="31" customWidth="1"/>
    <col min="16131" max="16131" width="45.5703125" style="31" customWidth="1"/>
    <col min="16132" max="16132" width="22.85546875" style="31" bestFit="1" customWidth="1"/>
    <col min="16133" max="16133" width="31.42578125" style="31" customWidth="1"/>
    <col min="16134" max="16134" width="40.140625" style="31" customWidth="1"/>
    <col min="16135" max="16384" width="11.5703125" style="31"/>
  </cols>
  <sheetData>
    <row r="2" spans="2:6" s="3" customFormat="1" ht="66.75" customHeight="1">
      <c r="B2" s="227" t="s">
        <v>284</v>
      </c>
      <c r="C2" s="2"/>
      <c r="D2" s="2"/>
      <c r="E2" s="2"/>
      <c r="F2" s="2"/>
    </row>
    <row r="3" spans="2:6" s="4" customFormat="1" ht="13.5" thickBot="1">
      <c r="C3" s="44"/>
    </row>
    <row r="4" spans="2:6" s="4" customFormat="1" ht="36" customHeight="1" thickBot="1">
      <c r="B4" s="5" t="s">
        <v>1</v>
      </c>
      <c r="C4" s="6" t="s">
        <v>2</v>
      </c>
      <c r="D4" s="5" t="s">
        <v>3</v>
      </c>
      <c r="E4" s="5" t="s">
        <v>4</v>
      </c>
      <c r="F4" s="7" t="s">
        <v>5</v>
      </c>
    </row>
    <row r="5" spans="2:6" s="4" customFormat="1" ht="15.75" customHeight="1" thickBot="1">
      <c r="B5" s="5"/>
      <c r="C5" s="11"/>
      <c r="D5" s="5"/>
      <c r="E5" s="5"/>
      <c r="F5" s="12"/>
    </row>
    <row r="6" spans="2:6" s="4" customFormat="1" ht="30.75" customHeight="1">
      <c r="B6" s="6"/>
      <c r="C6" s="11"/>
      <c r="D6" s="6"/>
      <c r="E6" s="6"/>
      <c r="F6" s="16" t="s">
        <v>8</v>
      </c>
    </row>
    <row r="7" spans="2:6" s="231" customFormat="1" ht="25.5" customHeight="1">
      <c r="B7" s="228" t="s">
        <v>285</v>
      </c>
      <c r="C7" s="229"/>
      <c r="D7" s="230"/>
      <c r="E7" s="230"/>
      <c r="F7" s="230"/>
    </row>
    <row r="8" spans="2:6" s="231" customFormat="1" ht="36">
      <c r="B8" s="232" t="s">
        <v>286</v>
      </c>
      <c r="C8" s="229"/>
      <c r="D8" s="230"/>
      <c r="E8" s="230"/>
      <c r="F8" s="230"/>
    </row>
    <row r="9" spans="2:6" s="237" customFormat="1">
      <c r="B9" s="233" t="s">
        <v>287</v>
      </c>
      <c r="C9" s="234" t="s">
        <v>288</v>
      </c>
      <c r="D9" s="235" t="s">
        <v>289</v>
      </c>
      <c r="E9" s="236">
        <v>900000000</v>
      </c>
      <c r="F9" s="235" t="s">
        <v>55</v>
      </c>
    </row>
    <row r="10" spans="2:6" s="241" customFormat="1" ht="27.75" customHeight="1">
      <c r="B10" s="238" t="s">
        <v>290</v>
      </c>
      <c r="C10" s="239"/>
      <c r="D10" s="240"/>
      <c r="E10" s="240"/>
      <c r="F10" s="240"/>
    </row>
    <row r="11" spans="2:6" s="237" customFormat="1" ht="27.75" customHeight="1">
      <c r="B11" s="242" t="s">
        <v>291</v>
      </c>
      <c r="C11" s="243" t="s">
        <v>292</v>
      </c>
      <c r="D11" s="235" t="s">
        <v>293</v>
      </c>
      <c r="E11" s="244">
        <v>80000000</v>
      </c>
      <c r="F11" s="235" t="s">
        <v>55</v>
      </c>
    </row>
    <row r="12" spans="2:6" s="237" customFormat="1" ht="27.75" customHeight="1">
      <c r="B12" s="232" t="s">
        <v>294</v>
      </c>
      <c r="C12" s="229"/>
      <c r="D12" s="230"/>
      <c r="E12" s="240"/>
      <c r="F12" s="245"/>
    </row>
    <row r="13" spans="2:6" s="237" customFormat="1" ht="23.25" customHeight="1">
      <c r="B13" s="233" t="s">
        <v>295</v>
      </c>
      <c r="C13" s="246" t="s">
        <v>296</v>
      </c>
      <c r="D13" s="247" t="s">
        <v>293</v>
      </c>
      <c r="E13" s="248">
        <v>2050000000</v>
      </c>
      <c r="F13" s="229" t="s">
        <v>297</v>
      </c>
    </row>
    <row r="14" spans="2:6" s="237" customFormat="1" ht="31.5" customHeight="1">
      <c r="B14" s="233" t="s">
        <v>298</v>
      </c>
      <c r="C14" s="246" t="s">
        <v>299</v>
      </c>
      <c r="D14" s="247" t="s">
        <v>293</v>
      </c>
      <c r="E14" s="248">
        <v>800000000</v>
      </c>
      <c r="F14" s="235" t="s">
        <v>55</v>
      </c>
    </row>
    <row r="15" spans="2:6" s="250" customFormat="1" ht="12.75">
      <c r="B15" s="232" t="s">
        <v>300</v>
      </c>
      <c r="C15" s="229"/>
      <c r="D15" s="230"/>
      <c r="E15" s="240"/>
      <c r="F15" s="249"/>
    </row>
    <row r="16" spans="2:6" s="237" customFormat="1" ht="22.5">
      <c r="B16" s="242" t="s">
        <v>301</v>
      </c>
      <c r="C16" s="246" t="s">
        <v>302</v>
      </c>
      <c r="D16" s="235" t="s">
        <v>293</v>
      </c>
      <c r="E16" s="244">
        <v>80000000</v>
      </c>
      <c r="F16" s="235" t="s">
        <v>55</v>
      </c>
    </row>
    <row r="17" spans="2:6" s="254" customFormat="1">
      <c r="B17" s="232" t="s">
        <v>303</v>
      </c>
      <c r="C17" s="251"/>
      <c r="D17" s="252"/>
      <c r="E17" s="253"/>
      <c r="F17" s="252"/>
    </row>
    <row r="18" spans="2:6" s="237" customFormat="1" ht="30" customHeight="1">
      <c r="B18" s="255" t="s">
        <v>304</v>
      </c>
      <c r="C18" s="246" t="s">
        <v>305</v>
      </c>
      <c r="D18" s="235" t="s">
        <v>293</v>
      </c>
      <c r="E18" s="244">
        <v>10000000</v>
      </c>
      <c r="F18" s="235" t="s">
        <v>55</v>
      </c>
    </row>
    <row r="19" spans="2:6" s="237" customFormat="1" ht="22.5">
      <c r="B19" s="255"/>
      <c r="C19" s="246" t="s">
        <v>306</v>
      </c>
      <c r="D19" s="235" t="s">
        <v>293</v>
      </c>
      <c r="E19" s="244">
        <v>40000000</v>
      </c>
      <c r="F19" s="235" t="s">
        <v>55</v>
      </c>
    </row>
    <row r="20" spans="2:6" s="237" customFormat="1" ht="22.5">
      <c r="B20" s="256" t="s">
        <v>307</v>
      </c>
      <c r="C20" s="246" t="s">
        <v>308</v>
      </c>
      <c r="D20" s="235" t="s">
        <v>293</v>
      </c>
      <c r="E20" s="244">
        <v>8000000</v>
      </c>
      <c r="F20" s="235" t="s">
        <v>55</v>
      </c>
    </row>
    <row r="21" spans="2:6" s="237" customFormat="1" ht="22.5" hidden="1" customHeight="1">
      <c r="B21" s="257"/>
      <c r="C21" s="258" t="s">
        <v>309</v>
      </c>
      <c r="D21" s="235" t="s">
        <v>293</v>
      </c>
      <c r="E21" s="244"/>
      <c r="F21" s="235"/>
    </row>
    <row r="22" spans="2:6" s="237" customFormat="1" ht="22.5">
      <c r="B22" s="259"/>
      <c r="C22" s="246" t="s">
        <v>310</v>
      </c>
      <c r="D22" s="235" t="s">
        <v>293</v>
      </c>
      <c r="E22" s="244">
        <v>32000000</v>
      </c>
      <c r="F22" s="235" t="s">
        <v>55</v>
      </c>
    </row>
    <row r="23" spans="2:6">
      <c r="F23" s="260"/>
    </row>
    <row r="24" spans="2:6">
      <c r="F24" s="172"/>
    </row>
  </sheetData>
  <dataConsolidate/>
  <mergeCells count="8">
    <mergeCell ref="B18:B19"/>
    <mergeCell ref="B20:B22"/>
    <mergeCell ref="B2:F2"/>
    <mergeCell ref="B4:B6"/>
    <mergeCell ref="C4:C6"/>
    <mergeCell ref="D4:D6"/>
    <mergeCell ref="E4:E6"/>
    <mergeCell ref="F4:F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J35"/>
  <sheetViews>
    <sheetView zoomScale="80" zoomScaleNormal="80" workbookViewId="0">
      <pane xSplit="3" ySplit="1" topLeftCell="D2" activePane="bottomRight" state="frozen"/>
      <selection pane="topRight" activeCell="D1" sqref="D1"/>
      <selection pane="bottomLeft" activeCell="A9" sqref="A9"/>
      <selection pane="bottomRight" activeCell="B2" sqref="B2:J2"/>
    </sheetView>
  </sheetViews>
  <sheetFormatPr baseColWidth="10" defaultColWidth="11.5703125" defaultRowHeight="15"/>
  <cols>
    <col min="1" max="1" width="1.7109375" style="31" customWidth="1"/>
    <col min="2" max="2" width="68.42578125" style="31" customWidth="1"/>
    <col min="3" max="3" width="28.7109375" style="31" customWidth="1"/>
    <col min="4" max="4" width="22.85546875" style="31" bestFit="1" customWidth="1"/>
    <col min="5" max="5" width="31.42578125" style="31" customWidth="1"/>
    <col min="6" max="6" width="40.140625" style="149" customWidth="1"/>
    <col min="7"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ht="84.75" customHeight="1">
      <c r="B2" s="1" t="s">
        <v>264</v>
      </c>
      <c r="C2" s="2"/>
      <c r="D2" s="2"/>
      <c r="E2" s="2"/>
      <c r="F2" s="2"/>
      <c r="G2" s="2"/>
      <c r="H2" s="2"/>
      <c r="I2" s="2"/>
      <c r="J2" s="2"/>
    </row>
    <row r="3" spans="2:10" s="4" customFormat="1" ht="13.5" thickBot="1">
      <c r="F3" s="44"/>
    </row>
    <row r="4" spans="2:10" s="4" customFormat="1" ht="13.5" thickBot="1">
      <c r="B4" s="5" t="s">
        <v>1</v>
      </c>
      <c r="C4" s="6" t="s">
        <v>2</v>
      </c>
      <c r="D4" s="5" t="s">
        <v>3</v>
      </c>
      <c r="E4" s="5" t="s">
        <v>4</v>
      </c>
      <c r="F4" s="7" t="s">
        <v>5</v>
      </c>
      <c r="G4" s="5" t="s">
        <v>6</v>
      </c>
      <c r="H4" s="8" t="s">
        <v>7</v>
      </c>
      <c r="I4" s="9"/>
      <c r="J4" s="10"/>
    </row>
    <row r="5" spans="2:10" s="4" customFormat="1" ht="13.5" thickBot="1">
      <c r="B5" s="5"/>
      <c r="C5" s="11"/>
      <c r="D5" s="5"/>
      <c r="E5" s="5"/>
      <c r="F5" s="12"/>
      <c r="G5" s="5"/>
      <c r="H5" s="13"/>
      <c r="I5" s="14"/>
      <c r="J5" s="15"/>
    </row>
    <row r="6" spans="2:10" s="4" customFormat="1" ht="26.25" thickBot="1">
      <c r="B6" s="5"/>
      <c r="C6" s="152"/>
      <c r="D6" s="5"/>
      <c r="E6" s="5"/>
      <c r="F6" s="153" t="s">
        <v>8</v>
      </c>
      <c r="G6" s="154" t="s">
        <v>8</v>
      </c>
      <c r="H6" s="154" t="s">
        <v>9</v>
      </c>
      <c r="I6" s="153" t="s">
        <v>10</v>
      </c>
      <c r="J6" s="153" t="s">
        <v>11</v>
      </c>
    </row>
    <row r="7" spans="2:10" ht="15.75" thickBot="1">
      <c r="B7" s="176"/>
      <c r="C7" s="105"/>
      <c r="D7" s="105"/>
      <c r="E7" s="177">
        <f>SUM(E8:E33)</f>
        <v>937000000</v>
      </c>
      <c r="F7" s="139"/>
      <c r="G7" s="105"/>
      <c r="H7" s="105"/>
      <c r="I7" s="105"/>
      <c r="J7" s="141"/>
    </row>
    <row r="8" spans="2:10" ht="137.25" customHeight="1" thickBot="1">
      <c r="B8" s="142" t="s">
        <v>265</v>
      </c>
      <c r="C8" s="178" t="s">
        <v>266</v>
      </c>
      <c r="D8" s="143" t="s">
        <v>94</v>
      </c>
      <c r="E8" s="179">
        <v>175000000</v>
      </c>
      <c r="F8" s="145" t="s">
        <v>55</v>
      </c>
      <c r="G8" s="180" t="s">
        <v>55</v>
      </c>
      <c r="H8" s="181">
        <v>42464</v>
      </c>
      <c r="I8" s="182">
        <v>42644</v>
      </c>
      <c r="J8" s="183">
        <v>43009</v>
      </c>
    </row>
    <row r="9" spans="2:10">
      <c r="B9" s="63" t="s">
        <v>265</v>
      </c>
      <c r="C9" s="184" t="s">
        <v>267</v>
      </c>
      <c r="D9" s="185" t="s">
        <v>94</v>
      </c>
      <c r="E9" s="186">
        <v>80000000</v>
      </c>
      <c r="F9" s="187" t="s">
        <v>55</v>
      </c>
      <c r="G9" s="188" t="s">
        <v>55</v>
      </c>
      <c r="H9" s="189">
        <v>42401</v>
      </c>
      <c r="I9" s="190">
        <v>42430</v>
      </c>
      <c r="J9" s="190">
        <v>42734</v>
      </c>
    </row>
    <row r="10" spans="2:10">
      <c r="B10" s="70"/>
      <c r="C10" s="82"/>
      <c r="D10" s="191" t="s">
        <v>268</v>
      </c>
      <c r="E10" s="177">
        <v>35000000</v>
      </c>
      <c r="F10" s="192" t="s">
        <v>55</v>
      </c>
      <c r="G10" s="139" t="s">
        <v>55</v>
      </c>
      <c r="H10" s="193">
        <v>42401</v>
      </c>
      <c r="I10" s="194">
        <v>42430</v>
      </c>
      <c r="J10" s="194">
        <v>42734</v>
      </c>
    </row>
    <row r="11" spans="2:10">
      <c r="B11" s="70"/>
      <c r="C11" s="82"/>
      <c r="D11" s="191" t="s">
        <v>269</v>
      </c>
      <c r="E11" s="177">
        <v>47000000</v>
      </c>
      <c r="F11" s="192" t="s">
        <v>55</v>
      </c>
      <c r="G11" s="139" t="s">
        <v>55</v>
      </c>
      <c r="H11" s="193">
        <v>42401</v>
      </c>
      <c r="I11" s="194">
        <v>42430</v>
      </c>
      <c r="J11" s="194">
        <v>42734</v>
      </c>
    </row>
    <row r="12" spans="2:10">
      <c r="B12" s="70"/>
      <c r="C12" s="82"/>
      <c r="D12" s="191" t="s">
        <v>270</v>
      </c>
      <c r="E12" s="177">
        <v>51000000</v>
      </c>
      <c r="F12" s="192" t="s">
        <v>55</v>
      </c>
      <c r="G12" s="139" t="s">
        <v>55</v>
      </c>
      <c r="H12" s="193">
        <v>42401</v>
      </c>
      <c r="I12" s="194">
        <v>42430</v>
      </c>
      <c r="J12" s="194">
        <v>42734</v>
      </c>
    </row>
    <row r="13" spans="2:10">
      <c r="B13" s="70"/>
      <c r="C13" s="82"/>
      <c r="D13" s="191" t="s">
        <v>271</v>
      </c>
      <c r="E13" s="177">
        <v>56000000</v>
      </c>
      <c r="F13" s="192" t="s">
        <v>55</v>
      </c>
      <c r="G13" s="139" t="s">
        <v>55</v>
      </c>
      <c r="H13" s="193">
        <v>42401</v>
      </c>
      <c r="I13" s="194">
        <v>42430</v>
      </c>
      <c r="J13" s="194">
        <v>42734</v>
      </c>
    </row>
    <row r="14" spans="2:10" ht="60.75" customHeight="1" thickBot="1">
      <c r="B14" s="195"/>
      <c r="C14" s="196"/>
      <c r="D14" s="197" t="s">
        <v>272</v>
      </c>
      <c r="E14" s="198">
        <v>26000000</v>
      </c>
      <c r="F14" s="199" t="s">
        <v>55</v>
      </c>
      <c r="G14" s="200" t="s">
        <v>55</v>
      </c>
      <c r="H14" s="201">
        <v>42401</v>
      </c>
      <c r="I14" s="202">
        <v>42430</v>
      </c>
      <c r="J14" s="202">
        <v>42734</v>
      </c>
    </row>
    <row r="15" spans="2:10" ht="57.75" customHeight="1">
      <c r="B15" s="203" t="s">
        <v>265</v>
      </c>
      <c r="C15" s="204" t="s">
        <v>273</v>
      </c>
      <c r="D15" s="205" t="s">
        <v>94</v>
      </c>
      <c r="E15" s="206">
        <v>10000000</v>
      </c>
      <c r="F15" s="207" t="s">
        <v>55</v>
      </c>
      <c r="G15" s="103" t="s">
        <v>55</v>
      </c>
      <c r="H15" s="208">
        <v>42458</v>
      </c>
      <c r="I15" s="209">
        <v>42500</v>
      </c>
      <c r="J15" s="209">
        <v>42613</v>
      </c>
    </row>
    <row r="16" spans="2:10" ht="48" customHeight="1">
      <c r="B16" s="203" t="s">
        <v>265</v>
      </c>
      <c r="C16" s="210" t="s">
        <v>274</v>
      </c>
      <c r="D16" s="191" t="s">
        <v>94</v>
      </c>
      <c r="E16" s="177">
        <v>5000000</v>
      </c>
      <c r="F16" s="192" t="s">
        <v>55</v>
      </c>
      <c r="G16" s="139" t="s">
        <v>55</v>
      </c>
      <c r="H16" s="193">
        <v>42458</v>
      </c>
      <c r="I16" s="194">
        <v>42500</v>
      </c>
      <c r="J16" s="194">
        <v>42613</v>
      </c>
    </row>
    <row r="17" spans="2:10" ht="60.75" thickBot="1">
      <c r="B17" s="176" t="s">
        <v>265</v>
      </c>
      <c r="C17" s="210" t="s">
        <v>275</v>
      </c>
      <c r="D17" s="211" t="s">
        <v>94</v>
      </c>
      <c r="E17" s="177">
        <v>300000000</v>
      </c>
      <c r="F17" s="212" t="s">
        <v>55</v>
      </c>
      <c r="G17" s="139" t="s">
        <v>55</v>
      </c>
      <c r="H17" s="213">
        <v>42485</v>
      </c>
      <c r="I17" s="202">
        <v>42415</v>
      </c>
      <c r="J17" s="202">
        <v>42581</v>
      </c>
    </row>
    <row r="18" spans="2:10">
      <c r="B18" s="63" t="s">
        <v>265</v>
      </c>
      <c r="C18" s="214" t="s">
        <v>276</v>
      </c>
      <c r="D18" s="215" t="s">
        <v>94</v>
      </c>
      <c r="E18" s="186">
        <v>35000000</v>
      </c>
      <c r="F18" s="187" t="s">
        <v>55</v>
      </c>
      <c r="G18" s="188" t="s">
        <v>55</v>
      </c>
      <c r="H18" s="208">
        <v>42422</v>
      </c>
      <c r="I18" s="209">
        <v>42430</v>
      </c>
      <c r="J18" s="216" t="s">
        <v>277</v>
      </c>
    </row>
    <row r="19" spans="2:10">
      <c r="B19" s="70"/>
      <c r="C19" s="217"/>
      <c r="D19" s="191" t="s">
        <v>268</v>
      </c>
      <c r="E19" s="177">
        <v>3000000</v>
      </c>
      <c r="F19" s="192" t="s">
        <v>55</v>
      </c>
      <c r="G19" s="139" t="s">
        <v>55</v>
      </c>
      <c r="H19" s="208">
        <v>42422</v>
      </c>
      <c r="I19" s="209">
        <v>42430</v>
      </c>
      <c r="J19" s="216" t="s">
        <v>277</v>
      </c>
    </row>
    <row r="20" spans="2:10">
      <c r="B20" s="70"/>
      <c r="C20" s="217"/>
      <c r="D20" s="191" t="s">
        <v>269</v>
      </c>
      <c r="E20" s="177">
        <v>3000000</v>
      </c>
      <c r="F20" s="192" t="s">
        <v>55</v>
      </c>
      <c r="G20" s="139" t="s">
        <v>55</v>
      </c>
      <c r="H20" s="208">
        <v>42422</v>
      </c>
      <c r="I20" s="209">
        <v>42430</v>
      </c>
      <c r="J20" s="216" t="s">
        <v>277</v>
      </c>
    </row>
    <row r="21" spans="2:10">
      <c r="B21" s="70"/>
      <c r="C21" s="217"/>
      <c r="D21" s="191" t="s">
        <v>270</v>
      </c>
      <c r="E21" s="177">
        <v>4000000</v>
      </c>
      <c r="F21" s="192" t="s">
        <v>55</v>
      </c>
      <c r="G21" s="139" t="s">
        <v>55</v>
      </c>
      <c r="H21" s="208">
        <v>42422</v>
      </c>
      <c r="I21" s="209">
        <v>42430</v>
      </c>
      <c r="J21" s="216" t="s">
        <v>277</v>
      </c>
    </row>
    <row r="22" spans="2:10">
      <c r="B22" s="70"/>
      <c r="C22" s="217"/>
      <c r="D22" s="191" t="s">
        <v>271</v>
      </c>
      <c r="E22" s="177">
        <v>2500000</v>
      </c>
      <c r="F22" s="192" t="s">
        <v>55</v>
      </c>
      <c r="G22" s="139" t="s">
        <v>55</v>
      </c>
      <c r="H22" s="208">
        <v>42422</v>
      </c>
      <c r="I22" s="209">
        <v>42430</v>
      </c>
      <c r="J22" s="216" t="s">
        <v>277</v>
      </c>
    </row>
    <row r="23" spans="2:10" ht="15.75" thickBot="1">
      <c r="B23" s="195"/>
      <c r="C23" s="218"/>
      <c r="D23" s="197" t="s">
        <v>272</v>
      </c>
      <c r="E23" s="198">
        <v>1800000</v>
      </c>
      <c r="F23" s="199" t="s">
        <v>55</v>
      </c>
      <c r="G23" s="200" t="s">
        <v>55</v>
      </c>
      <c r="H23" s="208">
        <v>42422</v>
      </c>
      <c r="I23" s="209">
        <v>42430</v>
      </c>
      <c r="J23" s="216" t="s">
        <v>277</v>
      </c>
    </row>
    <row r="24" spans="2:10">
      <c r="B24" s="63" t="s">
        <v>265</v>
      </c>
      <c r="C24" s="214" t="s">
        <v>278</v>
      </c>
      <c r="D24" s="215" t="s">
        <v>94</v>
      </c>
      <c r="E24" s="186">
        <v>25000000</v>
      </c>
      <c r="F24" s="187" t="s">
        <v>55</v>
      </c>
      <c r="G24" s="188" t="s">
        <v>55</v>
      </c>
      <c r="H24" s="189">
        <v>42422</v>
      </c>
      <c r="I24" s="194">
        <v>42430</v>
      </c>
      <c r="J24" s="219" t="s">
        <v>277</v>
      </c>
    </row>
    <row r="25" spans="2:10">
      <c r="B25" s="70"/>
      <c r="C25" s="217"/>
      <c r="D25" s="191" t="s">
        <v>268</v>
      </c>
      <c r="E25" s="177">
        <v>2200000</v>
      </c>
      <c r="F25" s="192" t="s">
        <v>55</v>
      </c>
      <c r="G25" s="139" t="s">
        <v>55</v>
      </c>
      <c r="H25" s="208">
        <v>42422</v>
      </c>
      <c r="I25" s="209">
        <v>42430</v>
      </c>
      <c r="J25" s="216" t="s">
        <v>277</v>
      </c>
    </row>
    <row r="26" spans="2:10">
      <c r="B26" s="70"/>
      <c r="C26" s="217"/>
      <c r="D26" s="191" t="s">
        <v>269</v>
      </c>
      <c r="E26" s="177">
        <v>2200000</v>
      </c>
      <c r="F26" s="192" t="s">
        <v>55</v>
      </c>
      <c r="G26" s="139" t="s">
        <v>55</v>
      </c>
      <c r="H26" s="208">
        <v>42422</v>
      </c>
      <c r="I26" s="209">
        <v>42430</v>
      </c>
      <c r="J26" s="216" t="s">
        <v>277</v>
      </c>
    </row>
    <row r="27" spans="2:10">
      <c r="B27" s="70"/>
      <c r="C27" s="217"/>
      <c r="D27" s="191" t="s">
        <v>270</v>
      </c>
      <c r="E27" s="177">
        <v>2200000</v>
      </c>
      <c r="F27" s="192" t="s">
        <v>55</v>
      </c>
      <c r="G27" s="139" t="s">
        <v>55</v>
      </c>
      <c r="H27" s="208">
        <v>42422</v>
      </c>
      <c r="I27" s="209">
        <v>42430</v>
      </c>
      <c r="J27" s="216" t="s">
        <v>277</v>
      </c>
    </row>
    <row r="28" spans="2:10">
      <c r="B28" s="70"/>
      <c r="C28" s="217"/>
      <c r="D28" s="191" t="s">
        <v>271</v>
      </c>
      <c r="E28" s="177">
        <v>2200000</v>
      </c>
      <c r="F28" s="192" t="s">
        <v>55</v>
      </c>
      <c r="G28" s="139" t="s">
        <v>55</v>
      </c>
      <c r="H28" s="208">
        <v>42422</v>
      </c>
      <c r="I28" s="209">
        <v>42430</v>
      </c>
      <c r="J28" s="216" t="s">
        <v>277</v>
      </c>
    </row>
    <row r="29" spans="2:10" ht="15.75" thickBot="1">
      <c r="B29" s="195"/>
      <c r="C29" s="218"/>
      <c r="D29" s="197" t="s">
        <v>272</v>
      </c>
      <c r="E29" s="198">
        <v>2200000</v>
      </c>
      <c r="F29" s="199" t="s">
        <v>55</v>
      </c>
      <c r="G29" s="200" t="s">
        <v>55</v>
      </c>
      <c r="H29" s="208">
        <v>42422</v>
      </c>
      <c r="I29" s="209">
        <v>42430</v>
      </c>
      <c r="J29" s="216" t="s">
        <v>277</v>
      </c>
    </row>
    <row r="30" spans="2:10" ht="48.75" thickBot="1">
      <c r="B30" s="142" t="s">
        <v>265</v>
      </c>
      <c r="C30" s="178" t="s">
        <v>279</v>
      </c>
      <c r="D30" s="220" t="s">
        <v>94</v>
      </c>
      <c r="E30" s="179">
        <v>25000000</v>
      </c>
      <c r="F30" s="221" t="s">
        <v>55</v>
      </c>
      <c r="G30" s="145" t="s">
        <v>55</v>
      </c>
      <c r="H30" s="222">
        <v>42401</v>
      </c>
      <c r="I30" s="182">
        <v>42430</v>
      </c>
      <c r="J30" s="182">
        <v>42551</v>
      </c>
    </row>
    <row r="31" spans="2:10" ht="15.75" thickBot="1">
      <c r="B31" s="142" t="s">
        <v>265</v>
      </c>
      <c r="C31" s="178" t="s">
        <v>280</v>
      </c>
      <c r="D31" s="220" t="s">
        <v>94</v>
      </c>
      <c r="E31" s="179">
        <v>16900000</v>
      </c>
      <c r="F31" s="221" t="s">
        <v>55</v>
      </c>
      <c r="G31" s="145" t="s">
        <v>55</v>
      </c>
      <c r="H31" s="222">
        <v>42401</v>
      </c>
      <c r="I31" s="182">
        <v>42430</v>
      </c>
      <c r="J31" s="182">
        <v>42551</v>
      </c>
    </row>
    <row r="32" spans="2:10" ht="36.75" thickBot="1">
      <c r="B32" s="142" t="s">
        <v>265</v>
      </c>
      <c r="C32" s="178" t="s">
        <v>281</v>
      </c>
      <c r="D32" s="220" t="s">
        <v>94</v>
      </c>
      <c r="E32" s="179">
        <v>4800000</v>
      </c>
      <c r="F32" s="221" t="s">
        <v>55</v>
      </c>
      <c r="G32" s="145" t="s">
        <v>55</v>
      </c>
      <c r="H32" s="222">
        <v>42647</v>
      </c>
      <c r="I32" s="182">
        <v>42430</v>
      </c>
      <c r="J32" s="182">
        <v>42551</v>
      </c>
    </row>
    <row r="33" spans="2:10" ht="24.75" thickBot="1">
      <c r="B33" s="142" t="s">
        <v>265</v>
      </c>
      <c r="C33" s="178" t="s">
        <v>282</v>
      </c>
      <c r="D33" s="220" t="s">
        <v>94</v>
      </c>
      <c r="E33" s="179">
        <v>20000000</v>
      </c>
      <c r="F33" s="221" t="s">
        <v>55</v>
      </c>
      <c r="G33" s="145" t="s">
        <v>55</v>
      </c>
      <c r="H33" s="223" t="s">
        <v>283</v>
      </c>
      <c r="I33" s="224"/>
      <c r="J33" s="225"/>
    </row>
    <row r="34" spans="2:10">
      <c r="B34" s="203"/>
      <c r="C34" s="204"/>
      <c r="D34" s="205"/>
      <c r="E34" s="226">
        <f>SUM(E8:E33)</f>
        <v>937000000</v>
      </c>
      <c r="F34" s="207"/>
      <c r="G34" s="74"/>
      <c r="H34" s="72"/>
      <c r="I34" s="72"/>
      <c r="J34" s="72"/>
    </row>
    <row r="35" spans="2:10">
      <c r="B35" s="31" t="s">
        <v>149</v>
      </c>
    </row>
  </sheetData>
  <dataConsolidate/>
  <mergeCells count="15">
    <mergeCell ref="H33:J33"/>
    <mergeCell ref="B9:B14"/>
    <mergeCell ref="C9:C14"/>
    <mergeCell ref="B18:B23"/>
    <mergeCell ref="C18:C23"/>
    <mergeCell ref="B24:B29"/>
    <mergeCell ref="C24:C29"/>
    <mergeCell ref="B2:J2"/>
    <mergeCell ref="B4:B6"/>
    <mergeCell ref="C4:C6"/>
    <mergeCell ref="D4:D6"/>
    <mergeCell ref="E4:E6"/>
    <mergeCell ref="F4:F5"/>
    <mergeCell ref="G4:G5"/>
    <mergeCell ref="H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[5]Hoja2!#REF!</xm:f>
          </x14:formula1>
          <xm:sqref>B15:B18 B24 B30:B34 G9:G34 F7:G8 B7:B9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67"/>
  <sheetViews>
    <sheetView workbookViewId="0">
      <selection activeCell="B2" sqref="B2:J2"/>
    </sheetView>
  </sheetViews>
  <sheetFormatPr baseColWidth="10" defaultColWidth="11.5703125" defaultRowHeight="15"/>
  <cols>
    <col min="1" max="1" width="1.7109375" style="31" customWidth="1"/>
    <col min="2" max="2" width="68.42578125" style="31" customWidth="1"/>
    <col min="3" max="3" width="40.140625" style="31" customWidth="1"/>
    <col min="4" max="4" width="22.85546875" style="31" bestFit="1" customWidth="1"/>
    <col min="5" max="5" width="31.42578125" style="175" customWidth="1"/>
    <col min="6" max="6" width="40.140625" style="149" customWidth="1"/>
    <col min="7" max="7" width="27.28515625" style="149" customWidth="1"/>
    <col min="8"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s="3" customFormat="1" ht="66.75" customHeight="1">
      <c r="B2" s="1" t="s">
        <v>150</v>
      </c>
      <c r="C2" s="2"/>
      <c r="D2" s="2"/>
      <c r="E2" s="2"/>
      <c r="F2" s="2"/>
      <c r="G2" s="2"/>
      <c r="H2" s="2"/>
      <c r="I2" s="2"/>
      <c r="J2" s="2"/>
    </row>
    <row r="3" spans="2:10" s="4" customFormat="1" ht="13.5" thickBot="1">
      <c r="E3" s="150"/>
      <c r="F3" s="44"/>
      <c r="G3" s="44"/>
    </row>
    <row r="4" spans="2:10" s="4" customFormat="1" ht="36" customHeight="1" thickBot="1">
      <c r="B4" s="5" t="s">
        <v>1</v>
      </c>
      <c r="C4" s="6" t="s">
        <v>2</v>
      </c>
      <c r="D4" s="5" t="s">
        <v>3</v>
      </c>
      <c r="E4" s="151" t="s">
        <v>4</v>
      </c>
      <c r="F4" s="7" t="s">
        <v>5</v>
      </c>
      <c r="G4" s="5" t="s">
        <v>6</v>
      </c>
      <c r="H4" s="8" t="s">
        <v>7</v>
      </c>
      <c r="I4" s="9"/>
      <c r="J4" s="10"/>
    </row>
    <row r="5" spans="2:10" s="4" customFormat="1" ht="15.75" customHeight="1" thickBot="1">
      <c r="B5" s="5"/>
      <c r="C5" s="11"/>
      <c r="D5" s="5"/>
      <c r="E5" s="151"/>
      <c r="F5" s="12"/>
      <c r="G5" s="5"/>
      <c r="H5" s="13"/>
      <c r="I5" s="14"/>
      <c r="J5" s="15"/>
    </row>
    <row r="6" spans="2:10" s="4" customFormat="1" ht="30.75" customHeight="1" thickBot="1">
      <c r="B6" s="5"/>
      <c r="C6" s="152"/>
      <c r="D6" s="5"/>
      <c r="E6" s="151"/>
      <c r="F6" s="153" t="s">
        <v>8</v>
      </c>
      <c r="G6" s="154" t="s">
        <v>8</v>
      </c>
      <c r="H6" s="154" t="s">
        <v>9</v>
      </c>
      <c r="I6" s="153" t="s">
        <v>10</v>
      </c>
      <c r="J6" s="153" t="s">
        <v>11</v>
      </c>
    </row>
    <row r="7" spans="2:10" ht="30">
      <c r="B7" s="155" t="s">
        <v>151</v>
      </c>
      <c r="C7" s="156"/>
      <c r="D7" s="95"/>
      <c r="E7" s="157">
        <f>SUM(E8:E10)</f>
        <v>4775</v>
      </c>
      <c r="F7" s="158"/>
      <c r="G7" s="158"/>
      <c r="H7" s="95"/>
      <c r="I7" s="95"/>
      <c r="J7" s="159"/>
    </row>
    <row r="8" spans="2:10" ht="135">
      <c r="B8" s="155"/>
      <c r="C8" s="156" t="s">
        <v>152</v>
      </c>
      <c r="D8" s="95" t="s">
        <v>153</v>
      </c>
      <c r="E8" s="160">
        <v>1000</v>
      </c>
      <c r="F8" s="158" t="s">
        <v>55</v>
      </c>
      <c r="G8" s="158" t="s">
        <v>16</v>
      </c>
      <c r="H8" s="95" t="s">
        <v>154</v>
      </c>
      <c r="I8" s="95"/>
      <c r="J8" s="159" t="s">
        <v>31</v>
      </c>
    </row>
    <row r="9" spans="2:10" ht="75">
      <c r="B9" s="155"/>
      <c r="C9" s="156" t="s">
        <v>155</v>
      </c>
      <c r="D9" s="95" t="s">
        <v>156</v>
      </c>
      <c r="E9" s="160">
        <v>500</v>
      </c>
      <c r="F9" s="158" t="s">
        <v>55</v>
      </c>
      <c r="G9" s="158" t="s">
        <v>16</v>
      </c>
      <c r="H9" s="95" t="s">
        <v>157</v>
      </c>
      <c r="I9" s="95" t="s">
        <v>158</v>
      </c>
      <c r="J9" s="161" t="s">
        <v>159</v>
      </c>
    </row>
    <row r="10" spans="2:10" ht="75">
      <c r="B10" s="155"/>
      <c r="C10" s="156" t="s">
        <v>160</v>
      </c>
      <c r="D10" s="95" t="s">
        <v>161</v>
      </c>
      <c r="E10" s="160">
        <v>3275</v>
      </c>
      <c r="F10" s="158" t="s">
        <v>16</v>
      </c>
      <c r="G10" s="158" t="s">
        <v>16</v>
      </c>
      <c r="H10" s="95" t="s">
        <v>162</v>
      </c>
      <c r="I10" s="95" t="s">
        <v>163</v>
      </c>
      <c r="J10" s="159" t="s">
        <v>164</v>
      </c>
    </row>
    <row r="11" spans="2:10" ht="30">
      <c r="B11" s="155" t="s">
        <v>165</v>
      </c>
      <c r="C11" s="156"/>
      <c r="D11" s="95"/>
      <c r="E11" s="157">
        <f>SUM(E12:E16)</f>
        <v>5500</v>
      </c>
      <c r="F11" s="158"/>
      <c r="G11" s="158"/>
      <c r="H11" s="95"/>
      <c r="I11" s="95"/>
      <c r="J11" s="159"/>
    </row>
    <row r="12" spans="2:10" ht="60">
      <c r="B12" s="155"/>
      <c r="C12" s="156" t="s">
        <v>166</v>
      </c>
      <c r="D12" s="95" t="s">
        <v>167</v>
      </c>
      <c r="E12" s="160">
        <v>4180</v>
      </c>
      <c r="F12" s="158" t="s">
        <v>55</v>
      </c>
      <c r="G12" s="158" t="s">
        <v>16</v>
      </c>
      <c r="H12" s="95" t="s">
        <v>154</v>
      </c>
      <c r="I12" s="95"/>
      <c r="J12" s="159" t="s">
        <v>168</v>
      </c>
    </row>
    <row r="13" spans="2:10" ht="45">
      <c r="B13" s="155"/>
      <c r="C13" s="156" t="s">
        <v>169</v>
      </c>
      <c r="D13" s="95" t="s">
        <v>94</v>
      </c>
      <c r="E13" s="160">
        <v>90</v>
      </c>
      <c r="F13" s="158" t="s">
        <v>55</v>
      </c>
      <c r="G13" s="158" t="s">
        <v>16</v>
      </c>
      <c r="H13" s="95" t="s">
        <v>170</v>
      </c>
      <c r="I13" s="95" t="s">
        <v>171</v>
      </c>
      <c r="J13" s="159" t="s">
        <v>168</v>
      </c>
    </row>
    <row r="14" spans="2:10" ht="75">
      <c r="B14" s="155"/>
      <c r="C14" s="156" t="s">
        <v>172</v>
      </c>
      <c r="D14" s="95" t="s">
        <v>94</v>
      </c>
      <c r="E14" s="160">
        <v>150</v>
      </c>
      <c r="F14" s="158" t="s">
        <v>55</v>
      </c>
      <c r="G14" s="158" t="s">
        <v>16</v>
      </c>
      <c r="H14" s="38" t="s">
        <v>173</v>
      </c>
      <c r="I14" s="38"/>
      <c r="J14" s="38"/>
    </row>
    <row r="15" spans="2:10">
      <c r="B15" s="155"/>
      <c r="C15" s="156" t="s">
        <v>174</v>
      </c>
      <c r="D15" s="95" t="s">
        <v>94</v>
      </c>
      <c r="E15" s="160">
        <v>80</v>
      </c>
      <c r="F15" s="158" t="s">
        <v>55</v>
      </c>
      <c r="G15" s="158" t="s">
        <v>16</v>
      </c>
      <c r="H15" s="95" t="s">
        <v>173</v>
      </c>
      <c r="I15" s="95"/>
      <c r="J15" s="159"/>
    </row>
    <row r="16" spans="2:10" ht="45">
      <c r="B16" s="155"/>
      <c r="C16" s="156" t="s">
        <v>175</v>
      </c>
      <c r="D16" s="95" t="s">
        <v>94</v>
      </c>
      <c r="E16" s="160">
        <v>1000</v>
      </c>
      <c r="F16" s="158" t="s">
        <v>55</v>
      </c>
      <c r="G16" s="158" t="s">
        <v>16</v>
      </c>
      <c r="H16" s="95" t="s">
        <v>170</v>
      </c>
      <c r="I16" s="95" t="s">
        <v>171</v>
      </c>
      <c r="J16" s="159" t="s">
        <v>168</v>
      </c>
    </row>
    <row r="17" spans="2:10" ht="30">
      <c r="B17" s="155" t="s">
        <v>176</v>
      </c>
      <c r="C17" s="156"/>
      <c r="D17" s="95"/>
      <c r="E17" s="157">
        <f>SUM(E18:E19)</f>
        <v>4000</v>
      </c>
      <c r="F17" s="158"/>
      <c r="G17" s="158"/>
      <c r="H17" s="95"/>
      <c r="I17" s="95"/>
      <c r="J17" s="159"/>
    </row>
    <row r="18" spans="2:10" ht="60">
      <c r="B18" s="155"/>
      <c r="C18" s="156" t="s">
        <v>177</v>
      </c>
      <c r="D18" s="95" t="s">
        <v>94</v>
      </c>
      <c r="E18" s="160">
        <v>2000</v>
      </c>
      <c r="F18" s="158" t="s">
        <v>16</v>
      </c>
      <c r="G18" s="158" t="s">
        <v>16</v>
      </c>
      <c r="H18" s="95" t="s">
        <v>178</v>
      </c>
      <c r="I18" s="95" t="s">
        <v>179</v>
      </c>
      <c r="J18" s="159" t="s">
        <v>180</v>
      </c>
    </row>
    <row r="19" spans="2:10" ht="45">
      <c r="B19" s="155"/>
      <c r="C19" s="156" t="s">
        <v>181</v>
      </c>
      <c r="D19" s="95" t="s">
        <v>94</v>
      </c>
      <c r="E19" s="160">
        <v>2000</v>
      </c>
      <c r="F19" s="158" t="s">
        <v>16</v>
      </c>
      <c r="G19" s="158" t="s">
        <v>16</v>
      </c>
      <c r="H19" s="95" t="s">
        <v>178</v>
      </c>
      <c r="I19" s="95" t="s">
        <v>179</v>
      </c>
      <c r="J19" s="159" t="s">
        <v>182</v>
      </c>
    </row>
    <row r="20" spans="2:10" ht="30">
      <c r="B20" s="155" t="s">
        <v>183</v>
      </c>
      <c r="C20" s="156"/>
      <c r="D20" s="95"/>
      <c r="E20" s="157">
        <f>SUM(E21:E22)</f>
        <v>19387</v>
      </c>
      <c r="F20" s="158"/>
      <c r="G20" s="158"/>
      <c r="H20" s="95"/>
      <c r="I20" s="95"/>
      <c r="J20" s="159"/>
    </row>
    <row r="21" spans="2:10" ht="75">
      <c r="B21" s="155"/>
      <c r="C21" s="156" t="s">
        <v>184</v>
      </c>
      <c r="D21" s="95" t="s">
        <v>94</v>
      </c>
      <c r="E21" s="160">
        <v>4946</v>
      </c>
      <c r="F21" s="158" t="s">
        <v>55</v>
      </c>
      <c r="G21" s="158" t="s">
        <v>16</v>
      </c>
      <c r="H21" s="95" t="s">
        <v>185</v>
      </c>
      <c r="I21" s="95" t="s">
        <v>186</v>
      </c>
      <c r="J21" s="159" t="s">
        <v>187</v>
      </c>
    </row>
    <row r="22" spans="2:10" ht="75">
      <c r="B22" s="155"/>
      <c r="C22" s="156" t="s">
        <v>188</v>
      </c>
      <c r="D22" s="95" t="s">
        <v>94</v>
      </c>
      <c r="E22" s="160">
        <v>14441</v>
      </c>
      <c r="F22" s="158" t="s">
        <v>55</v>
      </c>
      <c r="G22" s="158" t="s">
        <v>16</v>
      </c>
      <c r="H22" s="95" t="s">
        <v>154</v>
      </c>
      <c r="I22" s="162"/>
      <c r="J22" s="159" t="s">
        <v>189</v>
      </c>
    </row>
    <row r="23" spans="2:10" ht="30">
      <c r="B23" s="155" t="s">
        <v>190</v>
      </c>
      <c r="C23" s="156"/>
      <c r="D23" s="95"/>
      <c r="E23" s="157">
        <f>SUM(E24:E30)</f>
        <v>3200</v>
      </c>
      <c r="F23" s="158"/>
      <c r="G23" s="158"/>
      <c r="H23" s="95"/>
      <c r="I23" s="95"/>
      <c r="J23" s="159"/>
    </row>
    <row r="24" spans="2:10" ht="45">
      <c r="B24" s="155"/>
      <c r="C24" s="156" t="s">
        <v>191</v>
      </c>
      <c r="D24" s="95" t="s">
        <v>94</v>
      </c>
      <c r="E24" s="160">
        <v>64</v>
      </c>
      <c r="F24" s="158" t="s">
        <v>55</v>
      </c>
      <c r="G24" s="158" t="s">
        <v>55</v>
      </c>
      <c r="H24" s="95" t="s">
        <v>192</v>
      </c>
      <c r="I24" s="95" t="s">
        <v>193</v>
      </c>
      <c r="J24" s="159" t="s">
        <v>194</v>
      </c>
    </row>
    <row r="25" spans="2:10" ht="45">
      <c r="B25" s="155"/>
      <c r="C25" s="156" t="s">
        <v>195</v>
      </c>
      <c r="D25" s="95" t="s">
        <v>94</v>
      </c>
      <c r="E25" s="160">
        <v>1248</v>
      </c>
      <c r="F25" s="158" t="s">
        <v>55</v>
      </c>
      <c r="G25" s="158" t="s">
        <v>55</v>
      </c>
      <c r="H25" s="95" t="s">
        <v>171</v>
      </c>
      <c r="I25" s="95" t="s">
        <v>21</v>
      </c>
      <c r="J25" s="159" t="s">
        <v>196</v>
      </c>
    </row>
    <row r="26" spans="2:10" ht="45">
      <c r="B26" s="155"/>
      <c r="C26" s="156" t="s">
        <v>197</v>
      </c>
      <c r="D26" s="95" t="s">
        <v>94</v>
      </c>
      <c r="E26" s="160">
        <v>800</v>
      </c>
      <c r="F26" s="158" t="s">
        <v>55</v>
      </c>
      <c r="G26" s="158" t="s">
        <v>55</v>
      </c>
      <c r="H26" s="95" t="s">
        <v>198</v>
      </c>
      <c r="I26" s="95" t="s">
        <v>199</v>
      </c>
      <c r="J26" s="159" t="s">
        <v>200</v>
      </c>
    </row>
    <row r="27" spans="2:10" ht="75">
      <c r="B27" s="155"/>
      <c r="C27" s="156" t="s">
        <v>201</v>
      </c>
      <c r="D27" s="95" t="s">
        <v>94</v>
      </c>
      <c r="E27" s="160">
        <v>64</v>
      </c>
      <c r="F27" s="158" t="s">
        <v>55</v>
      </c>
      <c r="G27" s="158" t="s">
        <v>55</v>
      </c>
      <c r="H27" s="95" t="s">
        <v>198</v>
      </c>
      <c r="I27" s="95" t="s">
        <v>199</v>
      </c>
      <c r="J27" s="159" t="s">
        <v>200</v>
      </c>
    </row>
    <row r="28" spans="2:10">
      <c r="B28" s="155"/>
      <c r="C28" s="156" t="s">
        <v>202</v>
      </c>
      <c r="D28" s="95" t="s">
        <v>94</v>
      </c>
      <c r="E28" s="160">
        <v>288</v>
      </c>
      <c r="F28" s="158" t="s">
        <v>55</v>
      </c>
      <c r="G28" s="158" t="s">
        <v>55</v>
      </c>
      <c r="H28" s="95" t="s">
        <v>173</v>
      </c>
      <c r="I28" s="95"/>
      <c r="J28" s="159"/>
    </row>
    <row r="29" spans="2:10" ht="60">
      <c r="B29" s="155"/>
      <c r="C29" s="156" t="s">
        <v>203</v>
      </c>
      <c r="D29" s="95" t="s">
        <v>94</v>
      </c>
      <c r="E29" s="160">
        <v>192</v>
      </c>
      <c r="F29" s="158" t="s">
        <v>55</v>
      </c>
      <c r="G29" s="158" t="s">
        <v>55</v>
      </c>
      <c r="H29" s="95" t="s">
        <v>198</v>
      </c>
      <c r="I29" s="95" t="s">
        <v>199</v>
      </c>
      <c r="J29" s="159" t="s">
        <v>200</v>
      </c>
    </row>
    <row r="30" spans="2:10" ht="60">
      <c r="B30" s="155"/>
      <c r="C30" s="156" t="s">
        <v>204</v>
      </c>
      <c r="D30" s="95" t="s">
        <v>94</v>
      </c>
      <c r="E30" s="160">
        <v>544</v>
      </c>
      <c r="F30" s="158" t="s">
        <v>55</v>
      </c>
      <c r="G30" s="158" t="s">
        <v>55</v>
      </c>
      <c r="H30" s="95" t="s">
        <v>198</v>
      </c>
      <c r="I30" s="95" t="s">
        <v>199</v>
      </c>
      <c r="J30" s="159" t="s">
        <v>200</v>
      </c>
    </row>
    <row r="31" spans="2:10">
      <c r="B31" s="155" t="s">
        <v>205</v>
      </c>
      <c r="C31" s="156"/>
      <c r="D31" s="95"/>
      <c r="E31" s="157">
        <f>SUM(E32:E33)</f>
        <v>11000</v>
      </c>
      <c r="F31" s="158"/>
      <c r="G31" s="158"/>
      <c r="H31" s="95"/>
      <c r="I31" s="95"/>
      <c r="J31" s="159"/>
    </row>
    <row r="32" spans="2:10" ht="60">
      <c r="B32" s="155"/>
      <c r="C32" s="156" t="s">
        <v>206</v>
      </c>
      <c r="D32" s="95" t="s">
        <v>207</v>
      </c>
      <c r="E32" s="160">
        <v>7939</v>
      </c>
      <c r="F32" s="158" t="s">
        <v>55</v>
      </c>
      <c r="G32" s="158" t="s">
        <v>16</v>
      </c>
      <c r="H32" s="95" t="s">
        <v>154</v>
      </c>
      <c r="I32" s="95"/>
      <c r="J32" s="159">
        <v>2017</v>
      </c>
    </row>
    <row r="33" spans="2:10" ht="60">
      <c r="B33" s="155"/>
      <c r="C33" s="156" t="s">
        <v>208</v>
      </c>
      <c r="D33" s="95" t="s">
        <v>209</v>
      </c>
      <c r="E33" s="160">
        <v>3061</v>
      </c>
      <c r="F33" s="158" t="s">
        <v>55</v>
      </c>
      <c r="G33" s="158" t="s">
        <v>16</v>
      </c>
      <c r="H33" s="95" t="s">
        <v>154</v>
      </c>
      <c r="I33" s="95"/>
      <c r="J33" s="159" t="s">
        <v>196</v>
      </c>
    </row>
    <row r="34" spans="2:10" ht="45">
      <c r="B34" s="155" t="s">
        <v>210</v>
      </c>
      <c r="C34" s="156"/>
      <c r="D34" s="95"/>
      <c r="E34" s="163">
        <f>SUM(E35:E45)</f>
        <v>12090</v>
      </c>
      <c r="F34" s="158"/>
      <c r="G34" s="158"/>
      <c r="H34" s="95"/>
      <c r="I34" s="95"/>
      <c r="J34" s="159"/>
    </row>
    <row r="35" spans="2:10" ht="45">
      <c r="B35" s="155"/>
      <c r="C35" s="156" t="s">
        <v>211</v>
      </c>
      <c r="D35" s="95" t="s">
        <v>212</v>
      </c>
      <c r="E35" s="160">
        <v>1830</v>
      </c>
      <c r="F35" s="158" t="s">
        <v>55</v>
      </c>
      <c r="G35" s="158" t="s">
        <v>16</v>
      </c>
      <c r="H35" s="95" t="s">
        <v>198</v>
      </c>
      <c r="I35" s="95" t="s">
        <v>199</v>
      </c>
      <c r="J35" s="159" t="s">
        <v>200</v>
      </c>
    </row>
    <row r="36" spans="2:10" ht="45">
      <c r="B36" s="155"/>
      <c r="C36" s="156" t="s">
        <v>213</v>
      </c>
      <c r="D36" s="95" t="s">
        <v>94</v>
      </c>
      <c r="E36" s="160">
        <v>1890</v>
      </c>
      <c r="F36" s="158" t="s">
        <v>55</v>
      </c>
      <c r="G36" s="158" t="s">
        <v>16</v>
      </c>
      <c r="H36" s="95" t="s">
        <v>198</v>
      </c>
      <c r="I36" s="95" t="s">
        <v>199</v>
      </c>
      <c r="J36" s="159" t="s">
        <v>200</v>
      </c>
    </row>
    <row r="37" spans="2:10" ht="45">
      <c r="B37" s="155"/>
      <c r="C37" s="156" t="s">
        <v>214</v>
      </c>
      <c r="D37" s="95" t="s">
        <v>94</v>
      </c>
      <c r="E37" s="160">
        <v>476</v>
      </c>
      <c r="F37" s="158" t="s">
        <v>55</v>
      </c>
      <c r="G37" s="158" t="s">
        <v>16</v>
      </c>
      <c r="H37" s="95" t="s">
        <v>198</v>
      </c>
      <c r="I37" s="95" t="s">
        <v>199</v>
      </c>
      <c r="J37" s="159" t="s">
        <v>200</v>
      </c>
    </row>
    <row r="38" spans="2:10" ht="45">
      <c r="B38" s="155"/>
      <c r="C38" s="156" t="s">
        <v>215</v>
      </c>
      <c r="D38" s="95" t="s">
        <v>94</v>
      </c>
      <c r="E38" s="160">
        <v>2924</v>
      </c>
      <c r="F38" s="158" t="s">
        <v>55</v>
      </c>
      <c r="G38" s="158" t="s">
        <v>16</v>
      </c>
      <c r="H38" s="95" t="s">
        <v>198</v>
      </c>
      <c r="I38" s="95" t="s">
        <v>199</v>
      </c>
      <c r="J38" s="159" t="s">
        <v>200</v>
      </c>
    </row>
    <row r="39" spans="2:10">
      <c r="B39" s="155"/>
      <c r="C39" s="164" t="s">
        <v>216</v>
      </c>
      <c r="D39" s="95" t="s">
        <v>94</v>
      </c>
      <c r="E39" s="160">
        <v>390</v>
      </c>
      <c r="F39" s="158" t="s">
        <v>55</v>
      </c>
      <c r="G39" s="158" t="s">
        <v>16</v>
      </c>
      <c r="H39" s="95" t="s">
        <v>198</v>
      </c>
      <c r="I39" s="95" t="s">
        <v>217</v>
      </c>
      <c r="J39" s="159" t="s">
        <v>218</v>
      </c>
    </row>
    <row r="40" spans="2:10" ht="150">
      <c r="B40" s="155"/>
      <c r="C40" s="164" t="s">
        <v>219</v>
      </c>
      <c r="D40" s="95" t="s">
        <v>220</v>
      </c>
      <c r="E40" s="160">
        <v>2018</v>
      </c>
      <c r="F40" s="158" t="s">
        <v>55</v>
      </c>
      <c r="G40" s="158" t="s">
        <v>16</v>
      </c>
      <c r="H40" s="95" t="s">
        <v>221</v>
      </c>
      <c r="I40" s="95" t="s">
        <v>222</v>
      </c>
      <c r="J40" s="159" t="s">
        <v>223</v>
      </c>
    </row>
    <row r="41" spans="2:10" ht="90">
      <c r="B41" s="155"/>
      <c r="C41" s="156" t="s">
        <v>224</v>
      </c>
      <c r="D41" s="95" t="s">
        <v>94</v>
      </c>
      <c r="E41" s="160">
        <v>398</v>
      </c>
      <c r="F41" s="158" t="s">
        <v>55</v>
      </c>
      <c r="G41" s="158" t="s">
        <v>16</v>
      </c>
      <c r="H41" s="95" t="s">
        <v>173</v>
      </c>
      <c r="I41" s="95"/>
      <c r="J41" s="159"/>
    </row>
    <row r="42" spans="2:10" ht="45">
      <c r="B42" s="155"/>
      <c r="C42" s="156" t="s">
        <v>225</v>
      </c>
      <c r="D42" s="95" t="s">
        <v>94</v>
      </c>
      <c r="E42" s="160">
        <v>104</v>
      </c>
      <c r="F42" s="158" t="s">
        <v>55</v>
      </c>
      <c r="G42" s="158" t="s">
        <v>16</v>
      </c>
      <c r="H42" s="95" t="s">
        <v>226</v>
      </c>
      <c r="I42" s="95" t="s">
        <v>227</v>
      </c>
      <c r="J42" s="159"/>
    </row>
    <row r="43" spans="2:10" ht="60">
      <c r="B43" s="155"/>
      <c r="C43" s="156" t="s">
        <v>228</v>
      </c>
      <c r="D43" s="95" t="s">
        <v>94</v>
      </c>
      <c r="E43" s="160">
        <v>1029</v>
      </c>
      <c r="F43" s="158" t="s">
        <v>55</v>
      </c>
      <c r="G43" s="158" t="s">
        <v>16</v>
      </c>
      <c r="H43" s="95" t="s">
        <v>229</v>
      </c>
      <c r="I43" s="95" t="s">
        <v>230</v>
      </c>
      <c r="J43" s="159" t="s">
        <v>163</v>
      </c>
    </row>
    <row r="44" spans="2:10" ht="45">
      <c r="B44" s="155"/>
      <c r="C44" s="156" t="s">
        <v>231</v>
      </c>
      <c r="D44" s="95" t="s">
        <v>94</v>
      </c>
      <c r="E44" s="160">
        <v>955</v>
      </c>
      <c r="F44" s="158" t="s">
        <v>55</v>
      </c>
      <c r="G44" s="158" t="s">
        <v>16</v>
      </c>
      <c r="H44" s="95" t="s">
        <v>232</v>
      </c>
      <c r="I44" s="95" t="s">
        <v>233</v>
      </c>
      <c r="J44" s="159" t="s">
        <v>234</v>
      </c>
    </row>
    <row r="45" spans="2:10" ht="90">
      <c r="B45" s="155"/>
      <c r="C45" s="156" t="s">
        <v>235</v>
      </c>
      <c r="D45" s="95" t="s">
        <v>94</v>
      </c>
      <c r="E45" s="160">
        <v>76</v>
      </c>
      <c r="F45" s="158" t="s">
        <v>55</v>
      </c>
      <c r="G45" s="158" t="s">
        <v>16</v>
      </c>
      <c r="H45" s="95" t="s">
        <v>173</v>
      </c>
      <c r="I45" s="95"/>
      <c r="J45" s="159"/>
    </row>
    <row r="46" spans="2:10" ht="30">
      <c r="B46" s="155" t="s">
        <v>236</v>
      </c>
      <c r="C46" s="156"/>
      <c r="D46" s="95"/>
      <c r="E46" s="157">
        <f>SUM(E47:E49)</f>
        <v>10000</v>
      </c>
      <c r="F46" s="158"/>
      <c r="G46" s="158"/>
      <c r="H46" s="95"/>
      <c r="I46" s="95"/>
      <c r="J46" s="159"/>
    </row>
    <row r="47" spans="2:10" ht="30">
      <c r="B47" s="155"/>
      <c r="C47" s="156" t="s">
        <v>237</v>
      </c>
      <c r="D47" s="95" t="s">
        <v>238</v>
      </c>
      <c r="E47" s="160">
        <v>3650</v>
      </c>
      <c r="F47" s="158" t="s">
        <v>16</v>
      </c>
      <c r="G47" s="158" t="s">
        <v>16</v>
      </c>
      <c r="H47" s="95" t="s">
        <v>192</v>
      </c>
      <c r="I47" s="95" t="s">
        <v>239</v>
      </c>
      <c r="J47" s="159" t="s">
        <v>240</v>
      </c>
    </row>
    <row r="48" spans="2:10" ht="96.75" customHeight="1">
      <c r="B48" s="155"/>
      <c r="C48" s="156" t="s">
        <v>241</v>
      </c>
      <c r="D48" s="95" t="s">
        <v>242</v>
      </c>
      <c r="E48" s="160">
        <v>3150</v>
      </c>
      <c r="F48" s="158" t="s">
        <v>16</v>
      </c>
      <c r="G48" s="158" t="s">
        <v>16</v>
      </c>
      <c r="H48" s="95" t="s">
        <v>243</v>
      </c>
      <c r="I48" s="95" t="s">
        <v>244</v>
      </c>
      <c r="J48" s="159" t="s">
        <v>245</v>
      </c>
    </row>
    <row r="49" spans="2:10" ht="30">
      <c r="B49" s="155"/>
      <c r="C49" s="156" t="s">
        <v>246</v>
      </c>
      <c r="D49" s="95" t="s">
        <v>247</v>
      </c>
      <c r="E49" s="160">
        <v>3200</v>
      </c>
      <c r="F49" s="158" t="s">
        <v>55</v>
      </c>
      <c r="G49" s="158" t="s">
        <v>16</v>
      </c>
      <c r="H49" s="95" t="s">
        <v>229</v>
      </c>
      <c r="I49" s="95" t="s">
        <v>230</v>
      </c>
      <c r="J49" s="159" t="s">
        <v>248</v>
      </c>
    </row>
    <row r="50" spans="2:10" ht="30">
      <c r="B50" s="155" t="s">
        <v>249</v>
      </c>
      <c r="C50" s="156"/>
      <c r="D50" s="95"/>
      <c r="E50" s="157">
        <f>E51</f>
        <v>6000</v>
      </c>
      <c r="F50" s="158"/>
      <c r="G50" s="158"/>
      <c r="H50" s="95"/>
      <c r="I50" s="95"/>
      <c r="J50" s="159"/>
    </row>
    <row r="51" spans="2:10" ht="45">
      <c r="B51" s="155"/>
      <c r="C51" s="156" t="s">
        <v>250</v>
      </c>
      <c r="D51" s="95" t="s">
        <v>251</v>
      </c>
      <c r="E51" s="160">
        <v>6000</v>
      </c>
      <c r="F51" s="158" t="s">
        <v>16</v>
      </c>
      <c r="G51" s="158" t="s">
        <v>16</v>
      </c>
      <c r="H51" s="95" t="s">
        <v>162</v>
      </c>
      <c r="I51" s="95" t="s">
        <v>252</v>
      </c>
      <c r="J51" s="159" t="s">
        <v>253</v>
      </c>
    </row>
    <row r="52" spans="2:10" ht="30">
      <c r="B52" s="155" t="s">
        <v>254</v>
      </c>
      <c r="C52" s="156"/>
      <c r="D52" s="95"/>
      <c r="E52" s="165">
        <f>E53</f>
        <v>0</v>
      </c>
      <c r="F52" s="158"/>
      <c r="G52" s="158"/>
      <c r="H52" s="95"/>
      <c r="I52" s="95"/>
      <c r="J52" s="159"/>
    </row>
    <row r="53" spans="2:10" ht="60">
      <c r="B53" s="155"/>
      <c r="C53" s="156" t="s">
        <v>255</v>
      </c>
      <c r="D53" s="95" t="s">
        <v>256</v>
      </c>
      <c r="E53" s="160">
        <v>0</v>
      </c>
      <c r="F53" s="158" t="s">
        <v>29</v>
      </c>
      <c r="G53" s="158" t="s">
        <v>29</v>
      </c>
      <c r="H53" s="95"/>
      <c r="I53" s="95"/>
      <c r="J53" s="159"/>
    </row>
    <row r="54" spans="2:10" ht="30">
      <c r="B54" s="155" t="s">
        <v>257</v>
      </c>
      <c r="C54" s="166"/>
      <c r="D54" s="37"/>
      <c r="E54" s="163">
        <f>SUM(E55:E57)</f>
        <v>9555</v>
      </c>
      <c r="F54" s="158"/>
      <c r="G54" s="158"/>
      <c r="H54" s="95"/>
      <c r="I54" s="95"/>
      <c r="J54" s="159"/>
    </row>
    <row r="55" spans="2:10" ht="105">
      <c r="B55" s="155"/>
      <c r="C55" s="156" t="s">
        <v>258</v>
      </c>
      <c r="D55" s="95" t="s">
        <v>94</v>
      </c>
      <c r="E55" s="160">
        <v>389</v>
      </c>
      <c r="F55" s="158" t="s">
        <v>55</v>
      </c>
      <c r="G55" s="158" t="s">
        <v>16</v>
      </c>
      <c r="H55" s="95" t="s">
        <v>154</v>
      </c>
      <c r="I55" s="95"/>
      <c r="J55" s="159" t="s">
        <v>259</v>
      </c>
    </row>
    <row r="56" spans="2:10" ht="105">
      <c r="B56" s="155"/>
      <c r="C56" s="156" t="s">
        <v>260</v>
      </c>
      <c r="D56" s="95" t="s">
        <v>94</v>
      </c>
      <c r="E56" s="160">
        <v>7134</v>
      </c>
      <c r="F56" s="158" t="s">
        <v>55</v>
      </c>
      <c r="G56" s="158" t="s">
        <v>16</v>
      </c>
      <c r="H56" s="95" t="s">
        <v>154</v>
      </c>
      <c r="I56" s="95"/>
      <c r="J56" s="159" t="s">
        <v>196</v>
      </c>
    </row>
    <row r="57" spans="2:10" ht="45">
      <c r="B57" s="155"/>
      <c r="C57" s="167" t="s">
        <v>261</v>
      </c>
      <c r="D57" s="168" t="s">
        <v>94</v>
      </c>
      <c r="E57" s="169">
        <v>2032</v>
      </c>
      <c r="F57" s="158" t="s">
        <v>55</v>
      </c>
      <c r="G57" s="158" t="s">
        <v>16</v>
      </c>
      <c r="H57" s="95" t="s">
        <v>154</v>
      </c>
      <c r="I57" s="95"/>
      <c r="J57" s="159" t="s">
        <v>262</v>
      </c>
    </row>
    <row r="58" spans="2:10">
      <c r="B58" s="155"/>
      <c r="C58" s="95"/>
      <c r="D58" s="95"/>
      <c r="E58" s="160"/>
      <c r="F58" s="158"/>
      <c r="G58" s="158"/>
      <c r="H58" s="95"/>
      <c r="I58" s="95"/>
      <c r="J58" s="159"/>
    </row>
    <row r="59" spans="2:10">
      <c r="B59" s="155"/>
      <c r="C59" s="95"/>
      <c r="D59" s="170" t="s">
        <v>263</v>
      </c>
      <c r="E59" s="171">
        <f>E54+E52+E50+E46+E34+E31+E20+E23+E17+E11+E7</f>
        <v>85507</v>
      </c>
      <c r="F59" s="158"/>
      <c r="G59" s="158"/>
      <c r="H59" s="95"/>
      <c r="I59" s="95"/>
      <c r="J59" s="159"/>
    </row>
    <row r="60" spans="2:10">
      <c r="C60" s="172"/>
      <c r="D60" s="172"/>
      <c r="E60" s="173"/>
      <c r="F60" s="174"/>
      <c r="G60" s="174"/>
      <c r="H60" s="172"/>
      <c r="I60" s="172"/>
      <c r="J60" s="172"/>
    </row>
    <row r="61" spans="2:10">
      <c r="C61" s="172"/>
      <c r="D61" s="172"/>
      <c r="E61" s="173"/>
      <c r="F61" s="174"/>
      <c r="G61" s="174"/>
      <c r="H61" s="172"/>
      <c r="I61" s="172"/>
      <c r="J61" s="172"/>
    </row>
    <row r="62" spans="2:10">
      <c r="C62" s="172"/>
      <c r="D62" s="172"/>
      <c r="E62" s="173"/>
      <c r="F62" s="174"/>
      <c r="G62" s="174"/>
      <c r="H62" s="172"/>
      <c r="I62" s="172"/>
      <c r="J62" s="172"/>
    </row>
    <row r="63" spans="2:10">
      <c r="C63" s="172"/>
      <c r="D63" s="172"/>
      <c r="E63" s="173"/>
      <c r="F63" s="174"/>
      <c r="G63" s="174"/>
      <c r="H63" s="172"/>
      <c r="I63" s="172"/>
      <c r="J63" s="172"/>
    </row>
    <row r="64" spans="2:10">
      <c r="C64" s="172"/>
      <c r="D64" s="172"/>
      <c r="E64" s="173"/>
      <c r="F64" s="174"/>
      <c r="G64" s="174"/>
      <c r="H64" s="172"/>
      <c r="I64" s="172"/>
      <c r="J64" s="172"/>
    </row>
    <row r="65" spans="3:10">
      <c r="C65" s="172"/>
      <c r="D65" s="172"/>
      <c r="E65" s="173"/>
      <c r="F65" s="174"/>
      <c r="G65" s="174"/>
      <c r="H65" s="172"/>
      <c r="I65" s="172"/>
      <c r="J65" s="172"/>
    </row>
    <row r="66" spans="3:10">
      <c r="C66" s="172"/>
      <c r="D66" s="172"/>
      <c r="E66" s="173"/>
      <c r="F66" s="174"/>
      <c r="G66" s="174"/>
      <c r="H66" s="172"/>
      <c r="I66" s="172"/>
      <c r="J66" s="172"/>
    </row>
    <row r="67" spans="3:10">
      <c r="C67" s="172"/>
      <c r="D67" s="172"/>
      <c r="E67" s="173"/>
      <c r="F67" s="174"/>
      <c r="G67" s="174"/>
      <c r="H67" s="172"/>
      <c r="I67" s="172"/>
      <c r="J67" s="172"/>
    </row>
  </sheetData>
  <dataConsolidate/>
  <mergeCells count="8">
    <mergeCell ref="B2:J2"/>
    <mergeCell ref="B4:B6"/>
    <mergeCell ref="C4:C6"/>
    <mergeCell ref="D4:D6"/>
    <mergeCell ref="E4:E6"/>
    <mergeCell ref="F4:F5"/>
    <mergeCell ref="G4:G5"/>
    <mergeCell ref="H4:J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[4]Hoja2!#REF!</xm:f>
          </x14:formula1>
          <xm:sqref>F7:G59 B7:B59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HTM163"/>
  <sheetViews>
    <sheetView tabSelected="1" zoomScaleNormal="100" workbookViewId="0">
      <selection activeCell="B7" sqref="B7:B39"/>
    </sheetView>
  </sheetViews>
  <sheetFormatPr baseColWidth="10" defaultColWidth="11.5703125" defaultRowHeight="15"/>
  <cols>
    <col min="1" max="1" width="1.7109375" style="31" customWidth="1"/>
    <col min="2" max="2" width="97" style="31" customWidth="1"/>
    <col min="3" max="3" width="45.5703125" style="31" customWidth="1"/>
    <col min="4" max="4" width="54.7109375" style="31" customWidth="1"/>
    <col min="5" max="5" width="31.42578125" style="148" customWidth="1"/>
    <col min="6" max="6" width="40.140625" style="149" customWidth="1"/>
    <col min="7" max="7" width="27.28515625" style="149" customWidth="1"/>
    <col min="8"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0" s="3" customFormat="1" ht="66.75" customHeight="1">
      <c r="B2" s="1" t="s">
        <v>65</v>
      </c>
      <c r="C2" s="2"/>
      <c r="D2" s="2"/>
      <c r="E2" s="2"/>
      <c r="F2" s="2"/>
      <c r="G2" s="2"/>
      <c r="H2" s="2"/>
      <c r="I2" s="2"/>
      <c r="J2" s="2"/>
    </row>
    <row r="3" spans="2:10" s="4" customFormat="1" ht="13.5" thickBot="1">
      <c r="E3" s="43"/>
      <c r="F3" s="44"/>
      <c r="G3" s="44"/>
    </row>
    <row r="4" spans="2:10" s="4" customFormat="1" ht="36" customHeight="1" thickBot="1">
      <c r="B4" s="45" t="s">
        <v>1</v>
      </c>
      <c r="C4" s="46" t="s">
        <v>2</v>
      </c>
      <c r="D4" s="47" t="s">
        <v>3</v>
      </c>
      <c r="E4" s="48" t="s">
        <v>4</v>
      </c>
      <c r="F4" s="49" t="s">
        <v>5</v>
      </c>
      <c r="G4" s="50" t="s">
        <v>6</v>
      </c>
      <c r="H4" s="51" t="s">
        <v>7</v>
      </c>
      <c r="I4" s="51"/>
      <c r="J4" s="52"/>
    </row>
    <row r="5" spans="2:10" s="4" customFormat="1" ht="15.75" customHeight="1" thickBot="1">
      <c r="B5" s="45"/>
      <c r="C5" s="53"/>
      <c r="D5" s="47"/>
      <c r="E5" s="48"/>
      <c r="F5" s="54"/>
      <c r="G5" s="55"/>
      <c r="H5" s="56"/>
      <c r="I5" s="56"/>
      <c r="J5" s="57"/>
    </row>
    <row r="6" spans="2:10" s="4" customFormat="1" ht="49.5" customHeight="1" thickBot="1">
      <c r="B6" s="45"/>
      <c r="C6" s="58"/>
      <c r="D6" s="47"/>
      <c r="E6" s="48"/>
      <c r="F6" s="59" t="s">
        <v>8</v>
      </c>
      <c r="G6" s="60" t="s">
        <v>8</v>
      </c>
      <c r="H6" s="60" t="s">
        <v>9</v>
      </c>
      <c r="I6" s="61" t="s">
        <v>10</v>
      </c>
      <c r="J6" s="62" t="s">
        <v>11</v>
      </c>
    </row>
    <row r="7" spans="2:10" ht="20.100000000000001" customHeight="1">
      <c r="B7" s="63" t="s">
        <v>66</v>
      </c>
      <c r="C7" s="64" t="s">
        <v>67</v>
      </c>
      <c r="D7" s="65" t="s">
        <v>68</v>
      </c>
      <c r="E7" s="66">
        <v>409500000</v>
      </c>
      <c r="F7" s="67"/>
      <c r="G7" s="67" t="s">
        <v>16</v>
      </c>
      <c r="H7" s="68" t="s">
        <v>69</v>
      </c>
      <c r="I7" s="67">
        <v>2014</v>
      </c>
      <c r="J7" s="69">
        <v>2016</v>
      </c>
    </row>
    <row r="8" spans="2:10" ht="20.100000000000001" customHeight="1">
      <c r="B8" s="70"/>
      <c r="C8" s="71"/>
      <c r="D8" s="72" t="s">
        <v>70</v>
      </c>
      <c r="E8" s="73">
        <v>442260000</v>
      </c>
      <c r="F8" s="74"/>
      <c r="G8" s="74" t="s">
        <v>55</v>
      </c>
      <c r="H8" s="75"/>
      <c r="I8" s="74">
        <v>2014</v>
      </c>
      <c r="J8" s="76">
        <v>2016</v>
      </c>
    </row>
    <row r="9" spans="2:10" ht="20.100000000000001" customHeight="1">
      <c r="B9" s="70"/>
      <c r="C9" s="77" t="s">
        <v>71</v>
      </c>
      <c r="D9" s="78" t="s">
        <v>68</v>
      </c>
      <c r="E9" s="79">
        <v>4477235841</v>
      </c>
      <c r="F9" s="80"/>
      <c r="G9" s="80" t="s">
        <v>16</v>
      </c>
      <c r="H9" s="75"/>
      <c r="I9" s="80">
        <v>2014</v>
      </c>
      <c r="J9" s="81">
        <v>2016</v>
      </c>
    </row>
    <row r="10" spans="2:10" ht="20.100000000000001" customHeight="1">
      <c r="B10" s="70"/>
      <c r="C10" s="82"/>
      <c r="D10" s="83" t="s">
        <v>72</v>
      </c>
      <c r="E10" s="84">
        <v>25650294000</v>
      </c>
      <c r="F10" s="85" t="s">
        <v>16</v>
      </c>
      <c r="G10" s="85" t="s">
        <v>16</v>
      </c>
      <c r="H10" s="75"/>
      <c r="I10" s="85">
        <v>2014</v>
      </c>
      <c r="J10" s="86">
        <v>2017</v>
      </c>
    </row>
    <row r="11" spans="2:10" ht="20.100000000000001" customHeight="1">
      <c r="B11" s="70"/>
      <c r="C11" s="82"/>
      <c r="D11" s="83" t="s">
        <v>73</v>
      </c>
      <c r="E11" s="84">
        <v>10034259467</v>
      </c>
      <c r="F11" s="85"/>
      <c r="G11" s="85" t="s">
        <v>16</v>
      </c>
      <c r="H11" s="75"/>
      <c r="I11" s="85">
        <v>2014</v>
      </c>
      <c r="J11" s="86">
        <v>2016</v>
      </c>
    </row>
    <row r="12" spans="2:10" ht="20.100000000000001" customHeight="1">
      <c r="B12" s="70"/>
      <c r="C12" s="71"/>
      <c r="D12" s="72" t="s">
        <v>70</v>
      </c>
      <c r="E12" s="73">
        <v>6011770360</v>
      </c>
      <c r="F12" s="74"/>
      <c r="G12" s="74" t="s">
        <v>55</v>
      </c>
      <c r="H12" s="75"/>
      <c r="I12" s="74">
        <v>2014</v>
      </c>
      <c r="J12" s="76">
        <v>2016</v>
      </c>
    </row>
    <row r="13" spans="2:10" ht="20.100000000000001" customHeight="1">
      <c r="B13" s="70"/>
      <c r="C13" s="77" t="s">
        <v>74</v>
      </c>
      <c r="D13" s="78" t="s">
        <v>68</v>
      </c>
      <c r="E13" s="79">
        <v>526500000</v>
      </c>
      <c r="F13" s="80"/>
      <c r="G13" s="80" t="s">
        <v>16</v>
      </c>
      <c r="H13" s="75"/>
      <c r="I13" s="80">
        <v>2014</v>
      </c>
      <c r="J13" s="81">
        <v>2016</v>
      </c>
    </row>
    <row r="14" spans="2:10" ht="20.100000000000001" customHeight="1">
      <c r="B14" s="70"/>
      <c r="C14" s="71"/>
      <c r="D14" s="72" t="s">
        <v>70</v>
      </c>
      <c r="E14" s="73">
        <v>568620000</v>
      </c>
      <c r="F14" s="74"/>
      <c r="G14" s="74" t="s">
        <v>55</v>
      </c>
      <c r="H14" s="75"/>
      <c r="I14" s="74">
        <v>2014</v>
      </c>
      <c r="J14" s="76">
        <v>2016</v>
      </c>
    </row>
    <row r="15" spans="2:10" ht="20.100000000000001" customHeight="1">
      <c r="B15" s="70"/>
      <c r="C15" s="77" t="s">
        <v>75</v>
      </c>
      <c r="D15" s="78" t="s">
        <v>68</v>
      </c>
      <c r="E15" s="79">
        <v>611660434</v>
      </c>
      <c r="F15" s="80"/>
      <c r="G15" s="80" t="s">
        <v>16</v>
      </c>
      <c r="H15" s="75"/>
      <c r="I15" s="80">
        <v>2014</v>
      </c>
      <c r="J15" s="81">
        <v>2016</v>
      </c>
    </row>
    <row r="16" spans="2:10" ht="20.100000000000001" customHeight="1">
      <c r="B16" s="70"/>
      <c r="C16" s="82"/>
      <c r="D16" s="83" t="s">
        <v>72</v>
      </c>
      <c r="E16" s="84">
        <v>3434578999</v>
      </c>
      <c r="F16" s="85" t="s">
        <v>16</v>
      </c>
      <c r="G16" s="85" t="s">
        <v>16</v>
      </c>
      <c r="H16" s="75"/>
      <c r="I16" s="85">
        <v>2014</v>
      </c>
      <c r="J16" s="86">
        <v>2017</v>
      </c>
    </row>
    <row r="17" spans="2:10" ht="20.100000000000001" customHeight="1">
      <c r="B17" s="70"/>
      <c r="C17" s="82"/>
      <c r="D17" s="83" t="s">
        <v>76</v>
      </c>
      <c r="E17" s="84">
        <v>1113826464</v>
      </c>
      <c r="F17" s="85"/>
      <c r="G17" s="85" t="s">
        <v>16</v>
      </c>
      <c r="H17" s="75"/>
      <c r="I17" s="85">
        <v>2014</v>
      </c>
      <c r="J17" s="86">
        <v>2016</v>
      </c>
    </row>
    <row r="18" spans="2:10" ht="20.100000000000001" customHeight="1">
      <c r="B18" s="70"/>
      <c r="C18" s="82"/>
      <c r="D18" s="83" t="s">
        <v>77</v>
      </c>
      <c r="E18" s="84">
        <v>1159229271</v>
      </c>
      <c r="F18" s="85"/>
      <c r="G18" s="85" t="s">
        <v>55</v>
      </c>
      <c r="H18" s="75"/>
      <c r="I18" s="85">
        <v>2014</v>
      </c>
      <c r="J18" s="86">
        <v>2016</v>
      </c>
    </row>
    <row r="19" spans="2:10" ht="20.100000000000001" customHeight="1">
      <c r="B19" s="70"/>
      <c r="C19" s="82"/>
      <c r="D19" s="83" t="s">
        <v>78</v>
      </c>
      <c r="E19" s="84">
        <v>2342968700</v>
      </c>
      <c r="F19" s="85"/>
      <c r="G19" s="85" t="s">
        <v>16</v>
      </c>
      <c r="H19" s="75"/>
      <c r="I19" s="85">
        <v>2014</v>
      </c>
      <c r="J19" s="86">
        <v>2016</v>
      </c>
    </row>
    <row r="20" spans="2:10" ht="20.100000000000001" customHeight="1">
      <c r="B20" s="70"/>
      <c r="C20" s="82"/>
      <c r="D20" s="83" t="s">
        <v>73</v>
      </c>
      <c r="E20" s="84">
        <v>804784274</v>
      </c>
      <c r="F20" s="85"/>
      <c r="G20" s="85" t="s">
        <v>16</v>
      </c>
      <c r="H20" s="75"/>
      <c r="I20" s="85">
        <v>2014</v>
      </c>
      <c r="J20" s="86">
        <v>2016</v>
      </c>
    </row>
    <row r="21" spans="2:10" ht="20.100000000000001" customHeight="1">
      <c r="B21" s="70"/>
      <c r="C21" s="82"/>
      <c r="D21" s="83" t="s">
        <v>79</v>
      </c>
      <c r="E21" s="84">
        <v>1533468614</v>
      </c>
      <c r="F21" s="85"/>
      <c r="G21" s="85" t="s">
        <v>55</v>
      </c>
      <c r="H21" s="75"/>
      <c r="I21" s="85">
        <v>2014</v>
      </c>
      <c r="J21" s="86">
        <v>2016</v>
      </c>
    </row>
    <row r="22" spans="2:10" ht="20.100000000000001" customHeight="1">
      <c r="B22" s="70"/>
      <c r="C22" s="82"/>
      <c r="D22" s="83" t="s">
        <v>80</v>
      </c>
      <c r="E22" s="84">
        <v>2943925233</v>
      </c>
      <c r="F22" s="85"/>
      <c r="G22" s="85" t="s">
        <v>55</v>
      </c>
      <c r="H22" s="75"/>
      <c r="I22" s="85">
        <v>2014</v>
      </c>
      <c r="J22" s="86">
        <v>2016</v>
      </c>
    </row>
    <row r="23" spans="2:10" ht="20.100000000000001" customHeight="1">
      <c r="B23" s="70"/>
      <c r="C23" s="71"/>
      <c r="D23" s="72" t="s">
        <v>70</v>
      </c>
      <c r="E23" s="73">
        <v>827516832</v>
      </c>
      <c r="F23" s="74"/>
      <c r="G23" s="74" t="s">
        <v>55</v>
      </c>
      <c r="H23" s="75"/>
      <c r="I23" s="74">
        <v>2014</v>
      </c>
      <c r="J23" s="76">
        <v>2016</v>
      </c>
    </row>
    <row r="24" spans="2:10" ht="20.100000000000001" customHeight="1">
      <c r="B24" s="70"/>
      <c r="C24" s="77" t="s">
        <v>81</v>
      </c>
      <c r="D24" s="78" t="s">
        <v>68</v>
      </c>
      <c r="E24" s="79">
        <v>1942600543</v>
      </c>
      <c r="F24" s="80"/>
      <c r="G24" s="80" t="s">
        <v>16</v>
      </c>
      <c r="H24" s="75"/>
      <c r="I24" s="80">
        <v>2014</v>
      </c>
      <c r="J24" s="81">
        <v>2016</v>
      </c>
    </row>
    <row r="25" spans="2:10" ht="20.100000000000001" customHeight="1">
      <c r="B25" s="70"/>
      <c r="C25" s="82"/>
      <c r="D25" s="83" t="s">
        <v>72</v>
      </c>
      <c r="E25" s="84">
        <v>23415126999</v>
      </c>
      <c r="F25" s="85" t="s">
        <v>16</v>
      </c>
      <c r="G25" s="85" t="s">
        <v>16</v>
      </c>
      <c r="H25" s="75"/>
      <c r="I25" s="85">
        <v>2014</v>
      </c>
      <c r="J25" s="86">
        <v>2017</v>
      </c>
    </row>
    <row r="26" spans="2:10" ht="20.100000000000001" customHeight="1">
      <c r="B26" s="70"/>
      <c r="C26" s="82"/>
      <c r="D26" s="83" t="s">
        <v>76</v>
      </c>
      <c r="E26" s="84">
        <v>17130385618</v>
      </c>
      <c r="F26" s="85"/>
      <c r="G26" s="85" t="s">
        <v>16</v>
      </c>
      <c r="H26" s="75"/>
      <c r="I26" s="85">
        <v>2014</v>
      </c>
      <c r="J26" s="86">
        <v>2016</v>
      </c>
    </row>
    <row r="27" spans="2:10" ht="20.100000000000001" customHeight="1">
      <c r="B27" s="70"/>
      <c r="C27" s="82"/>
      <c r="D27" s="83" t="s">
        <v>77</v>
      </c>
      <c r="E27" s="84">
        <v>11569618136</v>
      </c>
      <c r="F27" s="85"/>
      <c r="G27" s="85" t="s">
        <v>55</v>
      </c>
      <c r="H27" s="75"/>
      <c r="I27" s="85">
        <v>2014</v>
      </c>
      <c r="J27" s="86">
        <v>2016</v>
      </c>
    </row>
    <row r="28" spans="2:10" ht="20.100000000000001" customHeight="1">
      <c r="B28" s="70"/>
      <c r="C28" s="82"/>
      <c r="D28" s="83" t="s">
        <v>78</v>
      </c>
      <c r="E28" s="84">
        <v>7506228909</v>
      </c>
      <c r="F28" s="85"/>
      <c r="G28" s="85" t="s">
        <v>16</v>
      </c>
      <c r="H28" s="75"/>
      <c r="I28" s="85">
        <v>2014</v>
      </c>
      <c r="J28" s="86">
        <v>2016</v>
      </c>
    </row>
    <row r="29" spans="2:10" ht="20.100000000000001" customHeight="1">
      <c r="B29" s="70"/>
      <c r="C29" s="82"/>
      <c r="D29" s="83" t="s">
        <v>73</v>
      </c>
      <c r="E29" s="84">
        <v>1896938768</v>
      </c>
      <c r="F29" s="85"/>
      <c r="G29" s="85" t="s">
        <v>16</v>
      </c>
      <c r="H29" s="75"/>
      <c r="I29" s="85">
        <v>2014</v>
      </c>
      <c r="J29" s="86">
        <v>2016</v>
      </c>
    </row>
    <row r="30" spans="2:10" ht="20.100000000000001" customHeight="1">
      <c r="B30" s="70"/>
      <c r="C30" s="82"/>
      <c r="D30" s="83" t="s">
        <v>79</v>
      </c>
      <c r="E30" s="84">
        <v>23523154827</v>
      </c>
      <c r="F30" s="85"/>
      <c r="G30" s="85" t="s">
        <v>55</v>
      </c>
      <c r="H30" s="75"/>
      <c r="I30" s="85">
        <v>2014</v>
      </c>
      <c r="J30" s="86">
        <v>2016</v>
      </c>
    </row>
    <row r="31" spans="2:10" ht="20.100000000000001" customHeight="1">
      <c r="B31" s="70"/>
      <c r="C31" s="71"/>
      <c r="D31" s="72" t="s">
        <v>70</v>
      </c>
      <c r="E31" s="73">
        <v>2269241955</v>
      </c>
      <c r="F31" s="74"/>
      <c r="G31" s="74" t="s">
        <v>55</v>
      </c>
      <c r="H31" s="75"/>
      <c r="I31" s="74">
        <v>2014</v>
      </c>
      <c r="J31" s="76">
        <v>2016</v>
      </c>
    </row>
    <row r="32" spans="2:10" ht="20.100000000000001" customHeight="1">
      <c r="B32" s="70"/>
      <c r="C32" s="77" t="s">
        <v>82</v>
      </c>
      <c r="D32" s="78" t="s">
        <v>77</v>
      </c>
      <c r="E32" s="79">
        <v>1821645994</v>
      </c>
      <c r="F32" s="80"/>
      <c r="G32" s="80" t="s">
        <v>55</v>
      </c>
      <c r="H32" s="75"/>
      <c r="I32" s="80">
        <v>2014</v>
      </c>
      <c r="J32" s="81">
        <v>2016</v>
      </c>
    </row>
    <row r="33" spans="2:10 5941:5941" ht="20.100000000000001" customHeight="1">
      <c r="B33" s="70"/>
      <c r="C33" s="82"/>
      <c r="D33" s="83" t="s">
        <v>78</v>
      </c>
      <c r="E33" s="84">
        <v>9017527940</v>
      </c>
      <c r="F33" s="85"/>
      <c r="G33" s="85" t="s">
        <v>16</v>
      </c>
      <c r="H33" s="75"/>
      <c r="I33" s="85">
        <v>2014</v>
      </c>
      <c r="J33" s="86">
        <v>2016</v>
      </c>
    </row>
    <row r="34" spans="2:10 5941:5941" ht="20.100000000000001" customHeight="1">
      <c r="B34" s="70"/>
      <c r="C34" s="71"/>
      <c r="D34" s="72" t="s">
        <v>70</v>
      </c>
      <c r="E34" s="73">
        <v>542250000</v>
      </c>
      <c r="F34" s="74"/>
      <c r="G34" s="74" t="s">
        <v>55</v>
      </c>
      <c r="H34" s="75"/>
      <c r="I34" s="74">
        <v>2014</v>
      </c>
      <c r="J34" s="76">
        <v>2016</v>
      </c>
    </row>
    <row r="35" spans="2:10 5941:5941" ht="20.100000000000001" customHeight="1">
      <c r="B35" s="70"/>
      <c r="C35" s="77" t="s">
        <v>83</v>
      </c>
      <c r="D35" s="78" t="s">
        <v>77</v>
      </c>
      <c r="E35" s="79">
        <v>2980875266</v>
      </c>
      <c r="F35" s="80"/>
      <c r="G35" s="80" t="s">
        <v>55</v>
      </c>
      <c r="H35" s="75"/>
      <c r="I35" s="80">
        <v>2014</v>
      </c>
      <c r="J35" s="81">
        <v>2016</v>
      </c>
    </row>
    <row r="36" spans="2:10 5941:5941" ht="20.100000000000001" customHeight="1">
      <c r="B36" s="70"/>
      <c r="C36" s="82"/>
      <c r="D36" s="83" t="s">
        <v>78</v>
      </c>
      <c r="E36" s="84">
        <v>10665391496</v>
      </c>
      <c r="F36" s="85"/>
      <c r="G36" s="85" t="s">
        <v>16</v>
      </c>
      <c r="H36" s="75"/>
      <c r="I36" s="85">
        <v>2014</v>
      </c>
      <c r="J36" s="86">
        <v>2016</v>
      </c>
    </row>
    <row r="37" spans="2:10 5941:5941" ht="20.100000000000001" customHeight="1">
      <c r="B37" s="70"/>
      <c r="C37" s="71"/>
      <c r="D37" s="72" t="s">
        <v>79</v>
      </c>
      <c r="E37" s="73">
        <v>7792400363</v>
      </c>
      <c r="F37" s="74"/>
      <c r="G37" s="74" t="s">
        <v>55</v>
      </c>
      <c r="H37" s="75"/>
      <c r="I37" s="74">
        <v>2014</v>
      </c>
      <c r="J37" s="76">
        <v>2016</v>
      </c>
      <c r="HTM37"/>
    </row>
    <row r="38" spans="2:10 5941:5941" ht="38.25" customHeight="1">
      <c r="B38" s="70"/>
      <c r="C38" s="38" t="s">
        <v>84</v>
      </c>
      <c r="D38" s="37" t="s">
        <v>80</v>
      </c>
      <c r="E38" s="87">
        <v>35955690989</v>
      </c>
      <c r="F38" s="28"/>
      <c r="G38" s="28" t="s">
        <v>55</v>
      </c>
      <c r="H38" s="75"/>
      <c r="I38" s="28">
        <v>2014</v>
      </c>
      <c r="J38" s="88">
        <v>2016</v>
      </c>
      <c r="HTM38"/>
    </row>
    <row r="39" spans="2:10 5941:5941" ht="113.25" customHeight="1">
      <c r="B39" s="89"/>
      <c r="C39" s="38" t="s">
        <v>85</v>
      </c>
      <c r="D39" s="37" t="s">
        <v>86</v>
      </c>
      <c r="E39" s="87">
        <v>49313324817</v>
      </c>
      <c r="F39" s="28"/>
      <c r="G39" s="28" t="s">
        <v>55</v>
      </c>
      <c r="H39" s="90"/>
      <c r="I39" s="28">
        <v>2012</v>
      </c>
      <c r="J39" s="88">
        <v>2026</v>
      </c>
      <c r="HTM39"/>
    </row>
    <row r="40" spans="2:10 5941:5941" ht="45" customHeight="1">
      <c r="B40" s="91" t="s">
        <v>87</v>
      </c>
      <c r="C40" s="38" t="s">
        <v>88</v>
      </c>
      <c r="D40" s="37" t="s">
        <v>89</v>
      </c>
      <c r="E40" s="87">
        <v>52960138565</v>
      </c>
      <c r="F40" s="28"/>
      <c r="G40" s="28" t="s">
        <v>55</v>
      </c>
      <c r="H40" s="92" t="s">
        <v>90</v>
      </c>
      <c r="I40" s="37"/>
      <c r="J40" s="93"/>
      <c r="HTM40"/>
    </row>
    <row r="41" spans="2:10 5941:5941" ht="45" customHeight="1">
      <c r="B41" s="94"/>
      <c r="C41" s="95" t="s">
        <v>91</v>
      </c>
      <c r="D41" s="72" t="s">
        <v>89</v>
      </c>
      <c r="E41" s="73">
        <v>4236811086</v>
      </c>
      <c r="F41" s="74"/>
      <c r="G41" s="74" t="s">
        <v>55</v>
      </c>
      <c r="H41" s="90"/>
      <c r="I41" s="72"/>
      <c r="J41" s="96"/>
      <c r="HTM41"/>
    </row>
    <row r="42" spans="2:10 5941:5941" ht="38.25" customHeight="1">
      <c r="B42" s="91" t="s">
        <v>92</v>
      </c>
      <c r="C42" s="34" t="s">
        <v>93</v>
      </c>
      <c r="D42" s="37" t="s">
        <v>94</v>
      </c>
      <c r="E42" s="87">
        <v>500000000</v>
      </c>
      <c r="F42" s="28"/>
      <c r="G42" s="28" t="s">
        <v>55</v>
      </c>
      <c r="H42" s="37"/>
      <c r="I42" s="28">
        <v>2016</v>
      </c>
      <c r="J42" s="88">
        <v>2016</v>
      </c>
      <c r="HTM42"/>
    </row>
    <row r="43" spans="2:10 5941:5941" ht="33.75" customHeight="1">
      <c r="B43" s="97"/>
      <c r="C43" s="34" t="s">
        <v>95</v>
      </c>
      <c r="D43" s="37" t="s">
        <v>96</v>
      </c>
      <c r="E43" s="87">
        <v>120000000</v>
      </c>
      <c r="F43" s="28"/>
      <c r="G43" s="28" t="s">
        <v>55</v>
      </c>
      <c r="H43" s="37"/>
      <c r="I43" s="28">
        <v>2016</v>
      </c>
      <c r="J43" s="88">
        <v>2016</v>
      </c>
      <c r="HTM43"/>
    </row>
    <row r="44" spans="2:10 5941:5941" ht="37.5" customHeight="1">
      <c r="B44" s="97"/>
      <c r="C44" s="34" t="s">
        <v>97</v>
      </c>
      <c r="D44" s="37" t="s">
        <v>96</v>
      </c>
      <c r="E44" s="87">
        <v>120000000</v>
      </c>
      <c r="F44" s="28"/>
      <c r="G44" s="28" t="s">
        <v>55</v>
      </c>
      <c r="H44" s="37"/>
      <c r="I44" s="28">
        <v>2016</v>
      </c>
      <c r="J44" s="88">
        <v>2016</v>
      </c>
      <c r="HTM44"/>
    </row>
    <row r="45" spans="2:10 5941:5941" ht="24.95" customHeight="1">
      <c r="B45" s="97"/>
      <c r="C45" s="98" t="s">
        <v>98</v>
      </c>
      <c r="D45" s="83" t="s">
        <v>94</v>
      </c>
      <c r="E45" s="84">
        <v>1800000000</v>
      </c>
      <c r="F45" s="85"/>
      <c r="G45" s="85" t="s">
        <v>55</v>
      </c>
      <c r="H45" s="83"/>
      <c r="I45" s="85">
        <v>2016</v>
      </c>
      <c r="J45" s="86">
        <v>2016</v>
      </c>
      <c r="HTM45"/>
    </row>
    <row r="46" spans="2:10 5941:5941" ht="24.95" customHeight="1">
      <c r="B46" s="97"/>
      <c r="C46" s="98"/>
      <c r="D46" s="83" t="s">
        <v>99</v>
      </c>
      <c r="E46" s="84">
        <v>240000000</v>
      </c>
      <c r="F46" s="85"/>
      <c r="G46" s="85" t="s">
        <v>55</v>
      </c>
      <c r="H46" s="83"/>
      <c r="I46" s="85">
        <v>2016</v>
      </c>
      <c r="J46" s="86">
        <v>2016</v>
      </c>
      <c r="HTM46"/>
    </row>
    <row r="47" spans="2:10 5941:5941" ht="24.95" customHeight="1">
      <c r="B47" s="97"/>
      <c r="C47" s="98"/>
      <c r="D47" s="83" t="s">
        <v>100</v>
      </c>
      <c r="E47" s="84">
        <v>120000000</v>
      </c>
      <c r="F47" s="85"/>
      <c r="G47" s="85" t="s">
        <v>55</v>
      </c>
      <c r="H47" s="83"/>
      <c r="I47" s="85">
        <v>2016</v>
      </c>
      <c r="J47" s="86">
        <v>2016</v>
      </c>
      <c r="HTM47"/>
    </row>
    <row r="48" spans="2:10 5941:5941" ht="24.95" customHeight="1">
      <c r="B48" s="97"/>
      <c r="C48" s="98"/>
      <c r="D48" s="83" t="s">
        <v>101</v>
      </c>
      <c r="E48" s="84">
        <v>120000000</v>
      </c>
      <c r="F48" s="85"/>
      <c r="G48" s="85" t="s">
        <v>55</v>
      </c>
      <c r="H48" s="83"/>
      <c r="I48" s="85">
        <v>2016</v>
      </c>
      <c r="J48" s="86">
        <v>2016</v>
      </c>
      <c r="HTM48"/>
    </row>
    <row r="49" spans="2:11 5941:5941" ht="24.95" customHeight="1">
      <c r="B49" s="97"/>
      <c r="C49" s="98"/>
      <c r="D49" s="83" t="s">
        <v>96</v>
      </c>
      <c r="E49" s="84">
        <v>120000000</v>
      </c>
      <c r="F49" s="85"/>
      <c r="G49" s="85" t="s">
        <v>55</v>
      </c>
      <c r="H49" s="83"/>
      <c r="I49" s="85">
        <v>2016</v>
      </c>
      <c r="J49" s="86">
        <v>2016</v>
      </c>
      <c r="HTM49"/>
    </row>
    <row r="50" spans="2:11 5941:5941" ht="24.95" customHeight="1">
      <c r="B50" s="97"/>
      <c r="C50" s="98"/>
      <c r="D50" s="83" t="s">
        <v>102</v>
      </c>
      <c r="E50" s="84">
        <v>180000000</v>
      </c>
      <c r="F50" s="85"/>
      <c r="G50" s="85" t="s">
        <v>55</v>
      </c>
      <c r="H50" s="83"/>
      <c r="I50" s="85">
        <v>2016</v>
      </c>
      <c r="J50" s="86">
        <v>2016</v>
      </c>
      <c r="HTM50"/>
    </row>
    <row r="51" spans="2:11 5941:5941" ht="24.95" customHeight="1">
      <c r="B51" s="94"/>
      <c r="C51" s="99"/>
      <c r="D51" s="72" t="s">
        <v>103</v>
      </c>
      <c r="E51" s="73">
        <v>180000000</v>
      </c>
      <c r="F51" s="74"/>
      <c r="G51" s="74" t="s">
        <v>55</v>
      </c>
      <c r="H51" s="72"/>
      <c r="I51" s="74">
        <v>2016</v>
      </c>
      <c r="J51" s="76">
        <v>2016</v>
      </c>
      <c r="HTM51"/>
    </row>
    <row r="52" spans="2:11 5941:5941" ht="24.95" customHeight="1">
      <c r="B52" s="91" t="s">
        <v>104</v>
      </c>
      <c r="C52" s="77" t="s">
        <v>105</v>
      </c>
      <c r="D52" s="78" t="s">
        <v>94</v>
      </c>
      <c r="E52" s="79">
        <v>3150000000</v>
      </c>
      <c r="F52" s="80"/>
      <c r="G52" s="80" t="s">
        <v>55</v>
      </c>
      <c r="H52" s="78"/>
      <c r="I52" s="80">
        <v>2016</v>
      </c>
      <c r="J52" s="81">
        <v>2016</v>
      </c>
      <c r="K52" s="100"/>
      <c r="HTM52"/>
    </row>
    <row r="53" spans="2:11 5941:5941" ht="24.95" customHeight="1">
      <c r="B53" s="97"/>
      <c r="C53" s="82"/>
      <c r="D53" s="83" t="s">
        <v>99</v>
      </c>
      <c r="E53" s="84">
        <v>300000000</v>
      </c>
      <c r="F53" s="85"/>
      <c r="G53" s="85" t="s">
        <v>55</v>
      </c>
      <c r="H53" s="101"/>
      <c r="I53" s="85">
        <v>2016</v>
      </c>
      <c r="J53" s="86">
        <v>2016</v>
      </c>
      <c r="K53" s="100"/>
      <c r="HTM53"/>
    </row>
    <row r="54" spans="2:11 5941:5941" ht="24.95" customHeight="1">
      <c r="B54" s="97"/>
      <c r="C54" s="82"/>
      <c r="D54" s="83" t="s">
        <v>100</v>
      </c>
      <c r="E54" s="84">
        <v>150000000</v>
      </c>
      <c r="F54" s="85"/>
      <c r="G54" s="85" t="s">
        <v>55</v>
      </c>
      <c r="H54" s="101"/>
      <c r="I54" s="85">
        <v>2016</v>
      </c>
      <c r="J54" s="86">
        <v>2016</v>
      </c>
      <c r="K54" s="100"/>
      <c r="HTM54"/>
    </row>
    <row r="55" spans="2:11 5941:5941" ht="24.95" customHeight="1">
      <c r="B55" s="97"/>
      <c r="C55" s="82"/>
      <c r="D55" s="83" t="s">
        <v>101</v>
      </c>
      <c r="E55" s="84">
        <v>150000000</v>
      </c>
      <c r="F55" s="85"/>
      <c r="G55" s="85" t="s">
        <v>55</v>
      </c>
      <c r="H55" s="101"/>
      <c r="I55" s="85">
        <v>2016</v>
      </c>
      <c r="J55" s="86">
        <v>2016</v>
      </c>
      <c r="K55" s="100"/>
      <c r="HTM55"/>
    </row>
    <row r="56" spans="2:11 5941:5941" ht="24.95" customHeight="1">
      <c r="B56" s="97"/>
      <c r="C56" s="82"/>
      <c r="D56" s="83" t="s">
        <v>96</v>
      </c>
      <c r="E56" s="84">
        <v>150000000</v>
      </c>
      <c r="F56" s="85"/>
      <c r="G56" s="85" t="s">
        <v>55</v>
      </c>
      <c r="H56" s="101"/>
      <c r="I56" s="85">
        <v>2016</v>
      </c>
      <c r="J56" s="86">
        <v>2016</v>
      </c>
      <c r="K56" s="100"/>
      <c r="HTM56"/>
    </row>
    <row r="57" spans="2:11 5941:5941" ht="24.95" customHeight="1">
      <c r="B57" s="97"/>
      <c r="C57" s="82"/>
      <c r="D57" s="83" t="s">
        <v>102</v>
      </c>
      <c r="E57" s="84">
        <v>150000000</v>
      </c>
      <c r="F57" s="85"/>
      <c r="G57" s="85" t="s">
        <v>55</v>
      </c>
      <c r="H57" s="101"/>
      <c r="I57" s="85">
        <v>2016</v>
      </c>
      <c r="J57" s="86">
        <v>2016</v>
      </c>
      <c r="K57" s="100"/>
      <c r="HTM57"/>
    </row>
    <row r="58" spans="2:11 5941:5941" ht="24.95" customHeight="1">
      <c r="B58" s="97"/>
      <c r="C58" s="71"/>
      <c r="D58" s="83" t="s">
        <v>103</v>
      </c>
      <c r="E58" s="84">
        <v>150000000</v>
      </c>
      <c r="F58" s="85"/>
      <c r="G58" s="85" t="s">
        <v>55</v>
      </c>
      <c r="H58" s="101"/>
      <c r="I58" s="85">
        <v>2016</v>
      </c>
      <c r="J58" s="86">
        <v>2016</v>
      </c>
      <c r="K58" s="100"/>
      <c r="HTM58"/>
    </row>
    <row r="59" spans="2:11 5941:5941" ht="24.95" customHeight="1">
      <c r="B59" s="97"/>
      <c r="C59" s="77" t="s">
        <v>106</v>
      </c>
      <c r="D59" s="78" t="s">
        <v>94</v>
      </c>
      <c r="E59" s="79">
        <v>1000000000</v>
      </c>
      <c r="F59" s="80"/>
      <c r="G59" s="80" t="s">
        <v>55</v>
      </c>
      <c r="H59" s="78"/>
      <c r="I59" s="80">
        <v>2016</v>
      </c>
      <c r="J59" s="81">
        <v>2016</v>
      </c>
      <c r="K59" s="100"/>
      <c r="HTM59"/>
    </row>
    <row r="60" spans="2:11 5941:5941" ht="24.95" customHeight="1">
      <c r="B60" s="97"/>
      <c r="C60" s="82"/>
      <c r="D60" s="83" t="s">
        <v>99</v>
      </c>
      <c r="E60" s="84">
        <v>160000000</v>
      </c>
      <c r="F60" s="85"/>
      <c r="G60" s="85" t="s">
        <v>55</v>
      </c>
      <c r="H60" s="101"/>
      <c r="I60" s="85">
        <v>2016</v>
      </c>
      <c r="J60" s="86">
        <v>2016</v>
      </c>
      <c r="K60" s="100"/>
      <c r="HTM60"/>
    </row>
    <row r="61" spans="2:11 5941:5941" ht="24.95" customHeight="1">
      <c r="B61" s="97"/>
      <c r="C61" s="82"/>
      <c r="D61" s="83" t="s">
        <v>100</v>
      </c>
      <c r="E61" s="84">
        <v>80000000</v>
      </c>
      <c r="F61" s="85"/>
      <c r="G61" s="85" t="s">
        <v>55</v>
      </c>
      <c r="H61" s="101"/>
      <c r="I61" s="85">
        <v>2016</v>
      </c>
      <c r="J61" s="86">
        <v>2016</v>
      </c>
      <c r="K61" s="100"/>
      <c r="HTM61"/>
    </row>
    <row r="62" spans="2:11 5941:5941" ht="24.95" customHeight="1">
      <c r="B62" s="97"/>
      <c r="C62" s="82"/>
      <c r="D62" s="83" t="s">
        <v>101</v>
      </c>
      <c r="E62" s="84">
        <v>80000000</v>
      </c>
      <c r="F62" s="85"/>
      <c r="G62" s="85" t="s">
        <v>55</v>
      </c>
      <c r="H62" s="101"/>
      <c r="I62" s="85">
        <v>2016</v>
      </c>
      <c r="J62" s="86">
        <v>2016</v>
      </c>
      <c r="K62" s="100"/>
      <c r="HTM62"/>
    </row>
    <row r="63" spans="2:11 5941:5941" ht="24.95" customHeight="1">
      <c r="B63" s="97"/>
      <c r="C63" s="82"/>
      <c r="D63" s="83" t="s">
        <v>96</v>
      </c>
      <c r="E63" s="84">
        <v>80000000</v>
      </c>
      <c r="F63" s="85"/>
      <c r="G63" s="85" t="s">
        <v>55</v>
      </c>
      <c r="H63" s="101"/>
      <c r="I63" s="85">
        <v>2016</v>
      </c>
      <c r="J63" s="86">
        <v>2016</v>
      </c>
      <c r="K63" s="100"/>
      <c r="HTM63"/>
    </row>
    <row r="64" spans="2:11 5941:5941" ht="24.95" customHeight="1">
      <c r="B64" s="97"/>
      <c r="C64" s="82"/>
      <c r="D64" s="83" t="s">
        <v>102</v>
      </c>
      <c r="E64" s="84">
        <v>80000000</v>
      </c>
      <c r="F64" s="85"/>
      <c r="G64" s="85" t="s">
        <v>55</v>
      </c>
      <c r="H64" s="101"/>
      <c r="I64" s="85">
        <v>2016</v>
      </c>
      <c r="J64" s="86">
        <v>2016</v>
      </c>
      <c r="K64" s="100"/>
      <c r="HTM64"/>
    </row>
    <row r="65" spans="2:11 5941:5941" ht="24.95" customHeight="1">
      <c r="B65" s="97"/>
      <c r="C65" s="82"/>
      <c r="D65" s="101" t="s">
        <v>103</v>
      </c>
      <c r="E65" s="102">
        <v>80000000</v>
      </c>
      <c r="F65" s="103"/>
      <c r="G65" s="103" t="s">
        <v>55</v>
      </c>
      <c r="H65" s="101"/>
      <c r="I65" s="103">
        <v>2016</v>
      </c>
      <c r="J65" s="104">
        <v>2016</v>
      </c>
      <c r="K65" s="100"/>
      <c r="HTM65"/>
    </row>
    <row r="66" spans="2:11 5941:5941" ht="24.95" customHeight="1">
      <c r="B66" s="97"/>
      <c r="C66" s="77" t="s">
        <v>107</v>
      </c>
      <c r="D66" s="78" t="s">
        <v>94</v>
      </c>
      <c r="E66" s="79">
        <v>1900543905</v>
      </c>
      <c r="F66" s="80"/>
      <c r="G66" s="80" t="s">
        <v>55</v>
      </c>
      <c r="H66" s="105"/>
      <c r="I66" s="80">
        <v>2016</v>
      </c>
      <c r="J66" s="80">
        <v>2016</v>
      </c>
      <c r="K66" s="100"/>
      <c r="HTM66"/>
    </row>
    <row r="67" spans="2:11 5941:5941" ht="24.95" customHeight="1">
      <c r="B67" s="97"/>
      <c r="C67" s="71"/>
      <c r="D67" s="72"/>
      <c r="E67" s="73"/>
      <c r="F67" s="74"/>
      <c r="G67" s="74" t="s">
        <v>55</v>
      </c>
      <c r="H67" s="72"/>
      <c r="I67" s="74">
        <v>2016</v>
      </c>
      <c r="J67" s="74">
        <v>2016</v>
      </c>
      <c r="K67" s="100"/>
      <c r="HTM67"/>
    </row>
    <row r="68" spans="2:11 5941:5941" ht="24.95" customHeight="1">
      <c r="B68" s="97"/>
      <c r="C68" s="98" t="s">
        <v>108</v>
      </c>
      <c r="D68" s="83" t="s">
        <v>94</v>
      </c>
      <c r="E68" s="84"/>
      <c r="F68" s="85"/>
      <c r="G68" s="85" t="s">
        <v>55</v>
      </c>
      <c r="H68" s="101"/>
      <c r="I68" s="85">
        <v>2016</v>
      </c>
      <c r="J68" s="86">
        <v>2016</v>
      </c>
      <c r="K68" s="100"/>
      <c r="HTM68"/>
    </row>
    <row r="69" spans="2:11 5941:5941" ht="24.95" customHeight="1">
      <c r="B69" s="97"/>
      <c r="C69" s="98"/>
      <c r="D69" s="83" t="s">
        <v>109</v>
      </c>
      <c r="E69" s="84">
        <v>5536470202</v>
      </c>
      <c r="F69" s="85"/>
      <c r="G69" s="85" t="s">
        <v>16</v>
      </c>
      <c r="H69" s="106" t="s">
        <v>110</v>
      </c>
      <c r="I69" s="85">
        <v>2016</v>
      </c>
      <c r="J69" s="86">
        <v>2016</v>
      </c>
      <c r="K69" s="100"/>
      <c r="HTM69"/>
    </row>
    <row r="70" spans="2:11 5941:5941" ht="24.95" customHeight="1">
      <c r="B70" s="97"/>
      <c r="C70" s="98"/>
      <c r="D70" s="83" t="s">
        <v>111</v>
      </c>
      <c r="E70" s="84">
        <v>34838309722</v>
      </c>
      <c r="F70" s="85"/>
      <c r="G70" s="85" t="s">
        <v>16</v>
      </c>
      <c r="H70" s="75"/>
      <c r="I70" s="85">
        <v>2016</v>
      </c>
      <c r="J70" s="86">
        <v>2016</v>
      </c>
      <c r="K70" s="100"/>
      <c r="HTM70"/>
    </row>
    <row r="71" spans="2:11 5941:5941" ht="24.95" customHeight="1">
      <c r="B71" s="97"/>
      <c r="C71" s="98"/>
      <c r="D71" s="107" t="s">
        <v>112</v>
      </c>
      <c r="E71" s="108">
        <v>5986401168</v>
      </c>
      <c r="F71" s="109"/>
      <c r="G71" s="109" t="s">
        <v>55</v>
      </c>
      <c r="H71" s="110"/>
      <c r="I71" s="109">
        <v>2016</v>
      </c>
      <c r="J71" s="111">
        <v>2016</v>
      </c>
      <c r="K71" s="100"/>
      <c r="HTM71"/>
    </row>
    <row r="72" spans="2:11 5941:5941" ht="24.95" customHeight="1">
      <c r="B72" s="97"/>
      <c r="C72" s="98"/>
      <c r="D72" s="112" t="s">
        <v>80</v>
      </c>
      <c r="E72" s="113">
        <v>1500000000</v>
      </c>
      <c r="F72" s="109"/>
      <c r="G72" s="109" t="s">
        <v>55</v>
      </c>
      <c r="H72" s="107"/>
      <c r="I72" s="109">
        <v>2016</v>
      </c>
      <c r="J72" s="111">
        <v>2016</v>
      </c>
      <c r="K72" s="100"/>
      <c r="HTM72"/>
    </row>
    <row r="73" spans="2:11 5941:5941" ht="24.95" customHeight="1">
      <c r="B73" s="97"/>
      <c r="C73" s="98"/>
      <c r="D73" s="112" t="s">
        <v>113</v>
      </c>
      <c r="E73" s="113">
        <v>1000000000</v>
      </c>
      <c r="F73" s="109"/>
      <c r="G73" s="109" t="s">
        <v>55</v>
      </c>
      <c r="H73" s="107"/>
      <c r="I73" s="109">
        <v>2016</v>
      </c>
      <c r="J73" s="111">
        <v>2016</v>
      </c>
      <c r="K73" s="100"/>
      <c r="HTM73"/>
    </row>
    <row r="74" spans="2:11 5941:5941" ht="24.95" customHeight="1">
      <c r="B74" s="97"/>
      <c r="C74" s="98"/>
      <c r="D74" s="112" t="s">
        <v>73</v>
      </c>
      <c r="E74" s="113">
        <v>3000000000</v>
      </c>
      <c r="F74" s="109"/>
      <c r="G74" s="109" t="s">
        <v>16</v>
      </c>
      <c r="H74" s="107"/>
      <c r="I74" s="109">
        <v>2016</v>
      </c>
      <c r="J74" s="111">
        <v>2016</v>
      </c>
      <c r="K74" s="100">
        <v>3000000000</v>
      </c>
      <c r="HTM74"/>
    </row>
    <row r="75" spans="2:11 5941:5941" ht="24.95" customHeight="1">
      <c r="B75" s="97"/>
      <c r="C75" s="98"/>
      <c r="D75" s="112" t="s">
        <v>114</v>
      </c>
      <c r="E75" s="113">
        <v>1200000000</v>
      </c>
      <c r="F75" s="109"/>
      <c r="G75" s="109" t="s">
        <v>16</v>
      </c>
      <c r="H75" s="107"/>
      <c r="I75" s="109">
        <v>2016</v>
      </c>
      <c r="J75" s="111">
        <v>2016</v>
      </c>
      <c r="K75" s="100">
        <v>1200000000</v>
      </c>
    </row>
    <row r="76" spans="2:11 5941:5941" ht="24.95" customHeight="1">
      <c r="B76" s="97"/>
      <c r="C76" s="98"/>
      <c r="D76" s="112" t="s">
        <v>115</v>
      </c>
      <c r="E76" s="113">
        <v>4500000000</v>
      </c>
      <c r="F76" s="109"/>
      <c r="G76" s="109" t="s">
        <v>16</v>
      </c>
      <c r="H76" s="107"/>
      <c r="I76" s="109">
        <v>2016</v>
      </c>
      <c r="J76" s="111">
        <v>2016</v>
      </c>
      <c r="K76" s="100">
        <v>4500000000</v>
      </c>
    </row>
    <row r="77" spans="2:11 5941:5941" ht="24.95" customHeight="1">
      <c r="B77" s="97"/>
      <c r="C77" s="98"/>
      <c r="D77" s="112" t="s">
        <v>116</v>
      </c>
      <c r="E77" s="113">
        <v>3000000000</v>
      </c>
      <c r="F77" s="109"/>
      <c r="G77" s="109" t="s">
        <v>16</v>
      </c>
      <c r="H77" s="107"/>
      <c r="I77" s="109">
        <v>2016</v>
      </c>
      <c r="J77" s="111">
        <v>2016</v>
      </c>
      <c r="K77" s="100">
        <v>2800000000</v>
      </c>
    </row>
    <row r="78" spans="2:11 5941:5941" ht="24.95" customHeight="1">
      <c r="B78" s="97"/>
      <c r="C78" s="99"/>
      <c r="D78" s="114" t="s">
        <v>117</v>
      </c>
      <c r="E78" s="115">
        <v>1800000000</v>
      </c>
      <c r="F78" s="116"/>
      <c r="G78" s="116" t="s">
        <v>55</v>
      </c>
      <c r="H78" s="117"/>
      <c r="I78" s="109">
        <v>2016</v>
      </c>
      <c r="J78" s="111">
        <v>2016</v>
      </c>
      <c r="K78" s="100"/>
    </row>
    <row r="79" spans="2:11 5941:5941" ht="24.95" customHeight="1">
      <c r="B79" s="97"/>
      <c r="C79" s="118" t="s">
        <v>118</v>
      </c>
      <c r="D79" s="78" t="s">
        <v>94</v>
      </c>
      <c r="E79" s="79"/>
      <c r="F79" s="80"/>
      <c r="G79" s="80" t="s">
        <v>55</v>
      </c>
      <c r="H79" s="78"/>
      <c r="I79" s="80">
        <v>2016</v>
      </c>
      <c r="J79" s="80">
        <v>2016</v>
      </c>
      <c r="K79" s="100"/>
    </row>
    <row r="80" spans="2:11 5941:5941" ht="24.95" customHeight="1">
      <c r="B80" s="97"/>
      <c r="C80" s="98"/>
      <c r="D80" s="119" t="s">
        <v>119</v>
      </c>
      <c r="E80" s="120">
        <v>800000000</v>
      </c>
      <c r="F80" s="85"/>
      <c r="G80" s="85" t="s">
        <v>55</v>
      </c>
      <c r="H80" s="83"/>
      <c r="I80" s="85">
        <v>2016</v>
      </c>
      <c r="J80" s="85">
        <v>2016</v>
      </c>
      <c r="K80" s="100"/>
    </row>
    <row r="81" spans="2:11" ht="24.95" customHeight="1">
      <c r="B81" s="97"/>
      <c r="C81" s="98"/>
      <c r="D81" s="119" t="s">
        <v>120</v>
      </c>
      <c r="E81" s="120">
        <v>800000000</v>
      </c>
      <c r="F81" s="85"/>
      <c r="G81" s="85" t="s">
        <v>55</v>
      </c>
      <c r="H81" s="83"/>
      <c r="I81" s="85">
        <v>2016</v>
      </c>
      <c r="J81" s="85">
        <v>2016</v>
      </c>
      <c r="K81" s="100"/>
    </row>
    <row r="82" spans="2:11" ht="24.95" customHeight="1">
      <c r="B82" s="97"/>
      <c r="C82" s="98"/>
      <c r="D82" s="119" t="s">
        <v>121</v>
      </c>
      <c r="E82" s="120">
        <v>800000000</v>
      </c>
      <c r="F82" s="85"/>
      <c r="G82" s="85" t="s">
        <v>55</v>
      </c>
      <c r="H82" s="83"/>
      <c r="I82" s="85">
        <v>2016</v>
      </c>
      <c r="J82" s="85">
        <v>2016</v>
      </c>
      <c r="K82" s="100"/>
    </row>
    <row r="83" spans="2:11" ht="24.95" customHeight="1">
      <c r="B83" s="97"/>
      <c r="C83" s="98"/>
      <c r="D83" s="121" t="s">
        <v>99</v>
      </c>
      <c r="E83" s="122">
        <v>160000000</v>
      </c>
      <c r="F83" s="85"/>
      <c r="G83" s="85" t="s">
        <v>55</v>
      </c>
      <c r="H83" s="83"/>
      <c r="I83" s="85">
        <v>2016</v>
      </c>
      <c r="J83" s="85">
        <v>2016</v>
      </c>
      <c r="K83" s="100"/>
    </row>
    <row r="84" spans="2:11" ht="24.95" customHeight="1">
      <c r="B84" s="97"/>
      <c r="C84" s="98"/>
      <c r="D84" s="121" t="s">
        <v>100</v>
      </c>
      <c r="E84" s="122">
        <v>80000000</v>
      </c>
      <c r="F84" s="85"/>
      <c r="G84" s="85" t="s">
        <v>55</v>
      </c>
      <c r="H84" s="83"/>
      <c r="I84" s="85">
        <v>2016</v>
      </c>
      <c r="J84" s="85">
        <v>2016</v>
      </c>
      <c r="K84" s="100"/>
    </row>
    <row r="85" spans="2:11" ht="24.95" customHeight="1">
      <c r="B85" s="97"/>
      <c r="C85" s="98"/>
      <c r="D85" s="121" t="s">
        <v>101</v>
      </c>
      <c r="E85" s="122">
        <v>80000000</v>
      </c>
      <c r="F85" s="85"/>
      <c r="G85" s="85" t="s">
        <v>55</v>
      </c>
      <c r="H85" s="83"/>
      <c r="I85" s="85">
        <v>2016</v>
      </c>
      <c r="J85" s="85">
        <v>2016</v>
      </c>
      <c r="K85" s="100"/>
    </row>
    <row r="86" spans="2:11" ht="24.95" customHeight="1">
      <c r="B86" s="97"/>
      <c r="C86" s="98"/>
      <c r="D86" s="121" t="s">
        <v>96</v>
      </c>
      <c r="E86" s="122">
        <v>80000000</v>
      </c>
      <c r="F86" s="85"/>
      <c r="G86" s="85" t="s">
        <v>55</v>
      </c>
      <c r="H86" s="83"/>
      <c r="I86" s="85">
        <v>2016</v>
      </c>
      <c r="J86" s="85">
        <v>2016</v>
      </c>
      <c r="K86" s="100"/>
    </row>
    <row r="87" spans="2:11" ht="24.95" customHeight="1">
      <c r="B87" s="97"/>
      <c r="C87" s="98"/>
      <c r="D87" s="121" t="s">
        <v>102</v>
      </c>
      <c r="E87" s="122">
        <v>80000000</v>
      </c>
      <c r="F87" s="85"/>
      <c r="G87" s="85" t="s">
        <v>55</v>
      </c>
      <c r="H87" s="83"/>
      <c r="I87" s="85">
        <v>2016</v>
      </c>
      <c r="J87" s="85">
        <v>2016</v>
      </c>
      <c r="K87" s="100"/>
    </row>
    <row r="88" spans="2:11" ht="24.95" customHeight="1">
      <c r="B88" s="97"/>
      <c r="C88" s="99"/>
      <c r="D88" s="123" t="s">
        <v>103</v>
      </c>
      <c r="E88" s="124">
        <v>80000000</v>
      </c>
      <c r="F88" s="74"/>
      <c r="G88" s="74" t="s">
        <v>55</v>
      </c>
      <c r="H88" s="72"/>
      <c r="I88" s="74">
        <v>2016</v>
      </c>
      <c r="J88" s="74">
        <v>2016</v>
      </c>
      <c r="K88" s="100"/>
    </row>
    <row r="89" spans="2:11" ht="24.95" customHeight="1">
      <c r="B89" s="97"/>
      <c r="C89" s="118" t="s">
        <v>122</v>
      </c>
      <c r="D89" s="125" t="s">
        <v>94</v>
      </c>
      <c r="E89" s="122">
        <v>0</v>
      </c>
      <c r="F89" s="85"/>
      <c r="G89" s="85" t="s">
        <v>55</v>
      </c>
      <c r="H89" s="83"/>
      <c r="I89" s="85">
        <v>2016</v>
      </c>
      <c r="J89" s="86">
        <v>2016</v>
      </c>
      <c r="K89" s="100"/>
    </row>
    <row r="90" spans="2:11" ht="24.95" customHeight="1">
      <c r="B90" s="97"/>
      <c r="C90" s="98"/>
      <c r="D90" s="125" t="s">
        <v>99</v>
      </c>
      <c r="E90" s="122">
        <v>90000000</v>
      </c>
      <c r="F90" s="85"/>
      <c r="G90" s="85" t="s">
        <v>55</v>
      </c>
      <c r="H90" s="83"/>
      <c r="I90" s="85">
        <v>2016</v>
      </c>
      <c r="J90" s="86">
        <v>2016</v>
      </c>
      <c r="K90" s="100"/>
    </row>
    <row r="91" spans="2:11" ht="24.95" customHeight="1">
      <c r="B91" s="97"/>
      <c r="C91" s="98"/>
      <c r="D91" s="125" t="s">
        <v>100</v>
      </c>
      <c r="E91" s="122">
        <v>45000000</v>
      </c>
      <c r="F91" s="85"/>
      <c r="G91" s="85" t="s">
        <v>55</v>
      </c>
      <c r="H91" s="83"/>
      <c r="I91" s="85">
        <v>2016</v>
      </c>
      <c r="J91" s="86">
        <v>2016</v>
      </c>
      <c r="K91" s="100"/>
    </row>
    <row r="92" spans="2:11" ht="24.95" customHeight="1">
      <c r="B92" s="97"/>
      <c r="C92" s="98"/>
      <c r="D92" s="125" t="s">
        <v>101</v>
      </c>
      <c r="E92" s="122">
        <v>45000000</v>
      </c>
      <c r="F92" s="85"/>
      <c r="G92" s="85" t="s">
        <v>55</v>
      </c>
      <c r="H92" s="83"/>
      <c r="I92" s="85">
        <v>2016</v>
      </c>
      <c r="J92" s="86">
        <v>2016</v>
      </c>
      <c r="K92" s="100"/>
    </row>
    <row r="93" spans="2:11" ht="24.95" customHeight="1">
      <c r="B93" s="97"/>
      <c r="C93" s="98"/>
      <c r="D93" s="125" t="s">
        <v>96</v>
      </c>
      <c r="E93" s="122">
        <v>45000000</v>
      </c>
      <c r="F93" s="85"/>
      <c r="G93" s="85" t="s">
        <v>55</v>
      </c>
      <c r="H93" s="83"/>
      <c r="I93" s="85">
        <v>2016</v>
      </c>
      <c r="J93" s="86">
        <v>2016</v>
      </c>
      <c r="K93" s="100"/>
    </row>
    <row r="94" spans="2:11" ht="24.95" customHeight="1">
      <c r="B94" s="97"/>
      <c r="C94" s="98"/>
      <c r="D94" s="125" t="s">
        <v>102</v>
      </c>
      <c r="E94" s="122">
        <v>45000000</v>
      </c>
      <c r="F94" s="85"/>
      <c r="G94" s="85" t="s">
        <v>55</v>
      </c>
      <c r="H94" s="83"/>
      <c r="I94" s="85">
        <v>2016</v>
      </c>
      <c r="J94" s="86">
        <v>2016</v>
      </c>
      <c r="K94" s="100"/>
    </row>
    <row r="95" spans="2:11" ht="24.95" customHeight="1">
      <c r="B95" s="97"/>
      <c r="C95" s="99"/>
      <c r="D95" s="125" t="s">
        <v>103</v>
      </c>
      <c r="E95" s="122">
        <v>45000000</v>
      </c>
      <c r="F95" s="85"/>
      <c r="G95" s="85" t="s">
        <v>55</v>
      </c>
      <c r="H95" s="83"/>
      <c r="I95" s="85">
        <v>2016</v>
      </c>
      <c r="J95" s="86">
        <v>2016</v>
      </c>
      <c r="K95" s="100"/>
    </row>
    <row r="96" spans="2:11" ht="24.95" customHeight="1">
      <c r="B96" s="97"/>
      <c r="C96" s="118" t="s">
        <v>123</v>
      </c>
      <c r="D96" s="78" t="s">
        <v>94</v>
      </c>
      <c r="E96" s="79">
        <v>1200000000</v>
      </c>
      <c r="F96" s="80"/>
      <c r="G96" s="80" t="s">
        <v>55</v>
      </c>
      <c r="H96" s="78"/>
      <c r="I96" s="80">
        <v>2016</v>
      </c>
      <c r="J96" s="81">
        <v>2016</v>
      </c>
      <c r="K96" s="100"/>
    </row>
    <row r="97" spans="2:10" ht="24.95" customHeight="1">
      <c r="B97" s="97"/>
      <c r="C97" s="98"/>
      <c r="D97" s="107" t="s">
        <v>109</v>
      </c>
      <c r="E97" s="108">
        <v>553647020</v>
      </c>
      <c r="F97" s="109"/>
      <c r="G97" s="109" t="s">
        <v>16</v>
      </c>
      <c r="H97" s="106" t="s">
        <v>110</v>
      </c>
      <c r="I97" s="107"/>
      <c r="J97" s="126"/>
    </row>
    <row r="98" spans="2:10" ht="24.95" customHeight="1">
      <c r="B98" s="97"/>
      <c r="C98" s="98"/>
      <c r="D98" s="107" t="s">
        <v>111</v>
      </c>
      <c r="E98" s="108">
        <v>1212398000</v>
      </c>
      <c r="F98" s="109"/>
      <c r="G98" s="109" t="s">
        <v>16</v>
      </c>
      <c r="H98" s="75"/>
      <c r="I98" s="107"/>
      <c r="J98" s="126"/>
    </row>
    <row r="99" spans="2:10" ht="24.95" customHeight="1">
      <c r="B99" s="97"/>
      <c r="C99" s="98"/>
      <c r="D99" s="107" t="s">
        <v>112</v>
      </c>
      <c r="E99" s="108">
        <v>598640116</v>
      </c>
      <c r="F99" s="109"/>
      <c r="G99" s="109" t="s">
        <v>55</v>
      </c>
      <c r="H99" s="110"/>
      <c r="I99" s="107"/>
      <c r="J99" s="126"/>
    </row>
    <row r="100" spans="2:10" ht="24.95" customHeight="1">
      <c r="B100" s="97"/>
      <c r="C100" s="98"/>
      <c r="D100" s="119" t="s">
        <v>124</v>
      </c>
      <c r="E100" s="127">
        <v>105000000.00000001</v>
      </c>
      <c r="F100" s="109"/>
      <c r="G100" s="109" t="s">
        <v>55</v>
      </c>
      <c r="H100" s="107"/>
      <c r="I100" s="109">
        <v>2016</v>
      </c>
      <c r="J100" s="111">
        <v>2016</v>
      </c>
    </row>
    <row r="101" spans="2:10" ht="24.95" customHeight="1">
      <c r="B101" s="97"/>
      <c r="C101" s="98"/>
      <c r="D101" s="119" t="s">
        <v>125</v>
      </c>
      <c r="E101" s="127">
        <v>210000000.00000003</v>
      </c>
      <c r="F101" s="109"/>
      <c r="G101" s="109" t="s">
        <v>55</v>
      </c>
      <c r="H101" s="107"/>
      <c r="I101" s="109">
        <v>2016</v>
      </c>
      <c r="J101" s="111">
        <v>2016</v>
      </c>
    </row>
    <row r="102" spans="2:10" ht="24.95" customHeight="1">
      <c r="B102" s="97"/>
      <c r="C102" s="98"/>
      <c r="D102" s="119" t="s">
        <v>126</v>
      </c>
      <c r="E102" s="127">
        <v>84000000.000000015</v>
      </c>
      <c r="F102" s="109"/>
      <c r="G102" s="109" t="s">
        <v>55</v>
      </c>
      <c r="H102" s="107"/>
      <c r="I102" s="109">
        <v>2016</v>
      </c>
      <c r="J102" s="111">
        <v>2016</v>
      </c>
    </row>
    <row r="103" spans="2:10" ht="24.95" customHeight="1">
      <c r="B103" s="97"/>
      <c r="C103" s="98"/>
      <c r="D103" s="119" t="s">
        <v>127</v>
      </c>
      <c r="E103" s="127">
        <v>315000000.00000006</v>
      </c>
      <c r="F103" s="109"/>
      <c r="G103" s="109" t="s">
        <v>16</v>
      </c>
      <c r="H103" s="107"/>
      <c r="I103" s="109">
        <v>2016</v>
      </c>
      <c r="J103" s="111">
        <v>2016</v>
      </c>
    </row>
    <row r="104" spans="2:10" ht="24.95" customHeight="1">
      <c r="B104" s="97"/>
      <c r="C104" s="98"/>
      <c r="D104" s="119" t="s">
        <v>128</v>
      </c>
      <c r="E104" s="127">
        <v>210000000.00000003</v>
      </c>
      <c r="F104" s="109"/>
      <c r="G104" s="109" t="s">
        <v>16</v>
      </c>
      <c r="H104" s="107"/>
      <c r="I104" s="109">
        <v>2016</v>
      </c>
      <c r="J104" s="111">
        <v>2016</v>
      </c>
    </row>
    <row r="105" spans="2:10" ht="24.95" customHeight="1">
      <c r="B105" s="97"/>
      <c r="C105" s="98"/>
      <c r="D105" s="119" t="s">
        <v>129</v>
      </c>
      <c r="E105" s="127">
        <v>126000000.00000001</v>
      </c>
      <c r="F105" s="109"/>
      <c r="G105" s="109" t="s">
        <v>16</v>
      </c>
      <c r="H105" s="107"/>
      <c r="I105" s="109">
        <v>2016</v>
      </c>
      <c r="J105" s="111">
        <v>2016</v>
      </c>
    </row>
    <row r="106" spans="2:10" ht="24.95" customHeight="1">
      <c r="B106" s="97"/>
      <c r="C106" s="98"/>
      <c r="D106" s="119" t="s">
        <v>130</v>
      </c>
      <c r="E106" s="127">
        <v>56000000.000000007</v>
      </c>
      <c r="F106" s="109"/>
      <c r="G106" s="109" t="s">
        <v>16</v>
      </c>
      <c r="H106" s="107"/>
      <c r="I106" s="109">
        <v>2016</v>
      </c>
      <c r="J106" s="111">
        <v>2016</v>
      </c>
    </row>
    <row r="107" spans="2:10" ht="24.95" customHeight="1">
      <c r="B107" s="97"/>
      <c r="C107" s="98"/>
      <c r="D107" s="119" t="s">
        <v>131</v>
      </c>
      <c r="E107" s="127">
        <v>70000000</v>
      </c>
      <c r="F107" s="109"/>
      <c r="G107" s="109" t="s">
        <v>55</v>
      </c>
      <c r="H107" s="107"/>
      <c r="I107" s="109">
        <v>2016</v>
      </c>
      <c r="J107" s="111">
        <v>2016</v>
      </c>
    </row>
    <row r="108" spans="2:10" ht="24.95" customHeight="1">
      <c r="B108" s="97"/>
      <c r="C108" s="98"/>
      <c r="D108" s="119" t="s">
        <v>132</v>
      </c>
      <c r="E108" s="127">
        <v>56000000.000000007</v>
      </c>
      <c r="F108" s="109"/>
      <c r="G108" s="109" t="s">
        <v>55</v>
      </c>
      <c r="H108" s="107"/>
      <c r="I108" s="109">
        <v>2016</v>
      </c>
      <c r="J108" s="111">
        <v>2016</v>
      </c>
    </row>
    <row r="109" spans="2:10" ht="24.95" customHeight="1">
      <c r="B109" s="97"/>
      <c r="C109" s="99"/>
      <c r="D109" s="128" t="s">
        <v>133</v>
      </c>
      <c r="E109" s="129">
        <v>56000000.000000007</v>
      </c>
      <c r="F109" s="116"/>
      <c r="G109" s="116" t="s">
        <v>16</v>
      </c>
      <c r="H109" s="117"/>
      <c r="I109" s="116">
        <v>2016</v>
      </c>
      <c r="J109" s="130">
        <v>2016</v>
      </c>
    </row>
    <row r="110" spans="2:10" ht="24.95" customHeight="1">
      <c r="B110" s="97"/>
      <c r="C110" s="77" t="s">
        <v>134</v>
      </c>
      <c r="D110" s="131" t="s">
        <v>94</v>
      </c>
      <c r="E110" s="132">
        <v>3000000000</v>
      </c>
      <c r="F110" s="80"/>
      <c r="G110" s="80" t="s">
        <v>55</v>
      </c>
      <c r="H110" s="78"/>
      <c r="I110" s="78"/>
      <c r="J110" s="133"/>
    </row>
    <row r="111" spans="2:10" ht="24.95" customHeight="1">
      <c r="B111" s="97"/>
      <c r="C111" s="82"/>
      <c r="D111" s="119" t="s">
        <v>80</v>
      </c>
      <c r="E111" s="127">
        <v>75000000</v>
      </c>
      <c r="F111" s="109"/>
      <c r="G111" s="109" t="s">
        <v>55</v>
      </c>
      <c r="H111" s="107"/>
      <c r="I111" s="109">
        <v>2016</v>
      </c>
      <c r="J111" s="111">
        <v>2016</v>
      </c>
    </row>
    <row r="112" spans="2:10" ht="24.95" customHeight="1">
      <c r="B112" s="97"/>
      <c r="C112" s="82"/>
      <c r="D112" s="119" t="s">
        <v>73</v>
      </c>
      <c r="E112" s="127">
        <v>150000000</v>
      </c>
      <c r="F112" s="109"/>
      <c r="G112" s="109" t="s">
        <v>55</v>
      </c>
      <c r="H112" s="107"/>
      <c r="I112" s="109">
        <v>2016</v>
      </c>
      <c r="J112" s="111">
        <v>2016</v>
      </c>
    </row>
    <row r="113" spans="2:10" ht="24.95" customHeight="1">
      <c r="B113" s="97"/>
      <c r="C113" s="82"/>
      <c r="D113" s="119" t="s">
        <v>114</v>
      </c>
      <c r="E113" s="127">
        <v>60000000</v>
      </c>
      <c r="F113" s="109"/>
      <c r="G113" s="109" t="s">
        <v>55</v>
      </c>
      <c r="H113" s="107"/>
      <c r="I113" s="109">
        <v>2016</v>
      </c>
      <c r="J113" s="111">
        <v>2016</v>
      </c>
    </row>
    <row r="114" spans="2:10" ht="24.95" customHeight="1">
      <c r="B114" s="97"/>
      <c r="C114" s="82"/>
      <c r="D114" s="119" t="s">
        <v>115</v>
      </c>
      <c r="E114" s="127">
        <v>225000000</v>
      </c>
      <c r="F114" s="109"/>
      <c r="G114" s="109" t="s">
        <v>16</v>
      </c>
      <c r="H114" s="107"/>
      <c r="I114" s="109">
        <v>2016</v>
      </c>
      <c r="J114" s="111">
        <v>2016</v>
      </c>
    </row>
    <row r="115" spans="2:10" ht="24.95" customHeight="1">
      <c r="B115" s="97"/>
      <c r="C115" s="82"/>
      <c r="D115" s="119" t="s">
        <v>116</v>
      </c>
      <c r="E115" s="127">
        <v>150000000</v>
      </c>
      <c r="F115" s="109"/>
      <c r="G115" s="109" t="s">
        <v>16</v>
      </c>
      <c r="H115" s="107"/>
      <c r="I115" s="109">
        <v>2016</v>
      </c>
      <c r="J115" s="111">
        <v>2016</v>
      </c>
    </row>
    <row r="116" spans="2:10" ht="24.95" customHeight="1">
      <c r="B116" s="97"/>
      <c r="C116" s="82"/>
      <c r="D116" s="119" t="s">
        <v>117</v>
      </c>
      <c r="E116" s="127">
        <v>90000000</v>
      </c>
      <c r="F116" s="109"/>
      <c r="G116" s="109" t="s">
        <v>16</v>
      </c>
      <c r="H116" s="107"/>
      <c r="I116" s="109">
        <v>2016</v>
      </c>
      <c r="J116" s="111">
        <v>2016</v>
      </c>
    </row>
    <row r="117" spans="2:10" ht="24.95" customHeight="1">
      <c r="B117" s="97"/>
      <c r="C117" s="82"/>
      <c r="D117" s="119" t="s">
        <v>119</v>
      </c>
      <c r="E117" s="127">
        <v>40000000</v>
      </c>
      <c r="F117" s="109"/>
      <c r="G117" s="109" t="s">
        <v>16</v>
      </c>
      <c r="H117" s="107"/>
      <c r="I117" s="109">
        <v>2016</v>
      </c>
      <c r="J117" s="111">
        <v>2016</v>
      </c>
    </row>
    <row r="118" spans="2:10" ht="24.95" customHeight="1">
      <c r="B118" s="97"/>
      <c r="C118" s="82"/>
      <c r="D118" s="119" t="s">
        <v>113</v>
      </c>
      <c r="E118" s="127">
        <v>50000000</v>
      </c>
      <c r="F118" s="109"/>
      <c r="G118" s="109" t="s">
        <v>55</v>
      </c>
      <c r="H118" s="107"/>
      <c r="I118" s="109">
        <v>2016</v>
      </c>
      <c r="J118" s="111">
        <v>2016</v>
      </c>
    </row>
    <row r="119" spans="2:10" ht="24.95" customHeight="1">
      <c r="B119" s="97"/>
      <c r="C119" s="82"/>
      <c r="D119" s="119" t="s">
        <v>120</v>
      </c>
      <c r="E119" s="127">
        <v>40000000</v>
      </c>
      <c r="F119" s="109"/>
      <c r="G119" s="109" t="s">
        <v>55</v>
      </c>
      <c r="H119" s="107"/>
      <c r="I119" s="109">
        <v>2016</v>
      </c>
      <c r="J119" s="111">
        <v>2016</v>
      </c>
    </row>
    <row r="120" spans="2:10" ht="24.95" customHeight="1">
      <c r="B120" s="97"/>
      <c r="C120" s="71"/>
      <c r="D120" s="128" t="s">
        <v>121</v>
      </c>
      <c r="E120" s="129">
        <v>40000000</v>
      </c>
      <c r="F120" s="116"/>
      <c r="G120" s="116" t="s">
        <v>16</v>
      </c>
      <c r="H120" s="117"/>
      <c r="I120" s="116">
        <v>2016</v>
      </c>
      <c r="J120" s="130">
        <v>2016</v>
      </c>
    </row>
    <row r="121" spans="2:10" ht="78.75" customHeight="1">
      <c r="B121" s="94"/>
      <c r="C121" s="134" t="s">
        <v>135</v>
      </c>
      <c r="D121" s="72" t="s">
        <v>94</v>
      </c>
      <c r="E121" s="73">
        <v>620000000</v>
      </c>
      <c r="F121" s="74" t="s">
        <v>16</v>
      </c>
      <c r="G121" s="74" t="s">
        <v>29</v>
      </c>
      <c r="H121" s="72"/>
      <c r="I121" s="74">
        <v>2016</v>
      </c>
      <c r="J121" s="76">
        <v>2016</v>
      </c>
    </row>
    <row r="122" spans="2:10" ht="24.95" customHeight="1">
      <c r="B122" s="91" t="s">
        <v>136</v>
      </c>
      <c r="C122" s="77" t="s">
        <v>137</v>
      </c>
      <c r="D122" s="78" t="s">
        <v>94</v>
      </c>
      <c r="E122" s="79">
        <v>2500000000</v>
      </c>
      <c r="F122" s="80"/>
      <c r="G122" s="80" t="s">
        <v>29</v>
      </c>
      <c r="H122" s="78"/>
      <c r="I122" s="80">
        <v>2016</v>
      </c>
      <c r="J122" s="81">
        <v>2016</v>
      </c>
    </row>
    <row r="123" spans="2:10" ht="24.95" customHeight="1">
      <c r="B123" s="97"/>
      <c r="C123" s="82"/>
      <c r="D123" s="107" t="s">
        <v>99</v>
      </c>
      <c r="E123" s="108">
        <v>360000000</v>
      </c>
      <c r="F123" s="85"/>
      <c r="G123" s="85" t="s">
        <v>29</v>
      </c>
      <c r="H123" s="83"/>
      <c r="I123" s="85">
        <v>2016</v>
      </c>
      <c r="J123" s="86">
        <v>2016</v>
      </c>
    </row>
    <row r="124" spans="2:10" ht="24.95" customHeight="1">
      <c r="B124" s="97"/>
      <c r="C124" s="82"/>
      <c r="D124" s="107" t="s">
        <v>100</v>
      </c>
      <c r="E124" s="108">
        <v>60000000</v>
      </c>
      <c r="F124" s="85"/>
      <c r="G124" s="85" t="s">
        <v>29</v>
      </c>
      <c r="H124" s="83"/>
      <c r="I124" s="85">
        <v>2016</v>
      </c>
      <c r="J124" s="86">
        <v>2016</v>
      </c>
    </row>
    <row r="125" spans="2:10" ht="24.95" customHeight="1">
      <c r="B125" s="97"/>
      <c r="C125" s="82"/>
      <c r="D125" s="107" t="s">
        <v>101</v>
      </c>
      <c r="E125" s="108">
        <v>120000000</v>
      </c>
      <c r="F125" s="85"/>
      <c r="G125" s="85" t="s">
        <v>29</v>
      </c>
      <c r="H125" s="83"/>
      <c r="I125" s="85">
        <v>2016</v>
      </c>
      <c r="J125" s="86">
        <v>2016</v>
      </c>
    </row>
    <row r="126" spans="2:10" ht="24.95" customHeight="1">
      <c r="B126" s="97"/>
      <c r="C126" s="82"/>
      <c r="D126" s="83" t="s">
        <v>96</v>
      </c>
      <c r="E126" s="84">
        <v>120000000</v>
      </c>
      <c r="F126" s="85"/>
      <c r="G126" s="85" t="s">
        <v>29</v>
      </c>
      <c r="H126" s="83"/>
      <c r="I126" s="85">
        <v>2016</v>
      </c>
      <c r="J126" s="86">
        <v>2016</v>
      </c>
    </row>
    <row r="127" spans="2:10" ht="24.95" customHeight="1">
      <c r="B127" s="97"/>
      <c r="C127" s="82"/>
      <c r="D127" s="107" t="s">
        <v>102</v>
      </c>
      <c r="E127" s="108">
        <v>60000000</v>
      </c>
      <c r="F127" s="85"/>
      <c r="G127" s="85" t="s">
        <v>29</v>
      </c>
      <c r="H127" s="83"/>
      <c r="I127" s="85">
        <v>2016</v>
      </c>
      <c r="J127" s="86">
        <v>2016</v>
      </c>
    </row>
    <row r="128" spans="2:10" ht="24.95" customHeight="1">
      <c r="B128" s="97"/>
      <c r="C128" s="71"/>
      <c r="D128" s="117" t="s">
        <v>103</v>
      </c>
      <c r="E128" s="135">
        <v>240000000</v>
      </c>
      <c r="F128" s="74"/>
      <c r="G128" s="74" t="s">
        <v>29</v>
      </c>
      <c r="H128" s="72"/>
      <c r="I128" s="74">
        <v>2016</v>
      </c>
      <c r="J128" s="76">
        <v>2016</v>
      </c>
    </row>
    <row r="129" spans="2:10" ht="24.95" customHeight="1">
      <c r="B129" s="97"/>
      <c r="C129" s="77" t="s">
        <v>138</v>
      </c>
      <c r="D129" s="78" t="s">
        <v>94</v>
      </c>
      <c r="E129" s="79">
        <v>100000000</v>
      </c>
      <c r="F129" s="80"/>
      <c r="G129" s="80" t="s">
        <v>29</v>
      </c>
      <c r="H129" s="78"/>
      <c r="I129" s="80">
        <v>2016</v>
      </c>
      <c r="J129" s="81">
        <v>2016</v>
      </c>
    </row>
    <row r="130" spans="2:10" ht="24.95" customHeight="1">
      <c r="B130" s="97"/>
      <c r="C130" s="82"/>
      <c r="D130" s="107" t="s">
        <v>99</v>
      </c>
      <c r="E130" s="108">
        <v>50000000</v>
      </c>
      <c r="F130" s="85"/>
      <c r="G130" s="85" t="s">
        <v>29</v>
      </c>
      <c r="H130" s="83"/>
      <c r="I130" s="85">
        <v>2016</v>
      </c>
      <c r="J130" s="86">
        <v>2016</v>
      </c>
    </row>
    <row r="131" spans="2:10" ht="24.95" customHeight="1">
      <c r="B131" s="97"/>
      <c r="C131" s="82"/>
      <c r="D131" s="107" t="s">
        <v>100</v>
      </c>
      <c r="E131" s="108">
        <v>20000000</v>
      </c>
      <c r="F131" s="85"/>
      <c r="G131" s="85" t="s">
        <v>29</v>
      </c>
      <c r="H131" s="83"/>
      <c r="I131" s="85">
        <v>2016</v>
      </c>
      <c r="J131" s="86">
        <v>2016</v>
      </c>
    </row>
    <row r="132" spans="2:10" ht="24.95" customHeight="1">
      <c r="B132" s="97"/>
      <c r="C132" s="82"/>
      <c r="D132" s="107" t="s">
        <v>101</v>
      </c>
      <c r="E132" s="108">
        <v>30000000</v>
      </c>
      <c r="F132" s="85"/>
      <c r="G132" s="85" t="s">
        <v>29</v>
      </c>
      <c r="H132" s="83"/>
      <c r="I132" s="85">
        <v>2016</v>
      </c>
      <c r="J132" s="86">
        <v>2016</v>
      </c>
    </row>
    <row r="133" spans="2:10" ht="24.95" customHeight="1">
      <c r="B133" s="97"/>
      <c r="C133" s="82"/>
      <c r="D133" s="107" t="s">
        <v>96</v>
      </c>
      <c r="E133" s="108">
        <v>30000000</v>
      </c>
      <c r="F133" s="85"/>
      <c r="G133" s="85" t="s">
        <v>29</v>
      </c>
      <c r="H133" s="83"/>
      <c r="I133" s="85">
        <v>2016</v>
      </c>
      <c r="J133" s="86">
        <v>2016</v>
      </c>
    </row>
    <row r="134" spans="2:10" ht="24.95" customHeight="1">
      <c r="B134" s="97"/>
      <c r="C134" s="82"/>
      <c r="D134" s="107" t="s">
        <v>102</v>
      </c>
      <c r="E134" s="108">
        <v>30000000</v>
      </c>
      <c r="F134" s="85"/>
      <c r="G134" s="85" t="s">
        <v>29</v>
      </c>
      <c r="H134" s="83"/>
      <c r="I134" s="85">
        <v>2016</v>
      </c>
      <c r="J134" s="86">
        <v>2016</v>
      </c>
    </row>
    <row r="135" spans="2:10" ht="24.95" customHeight="1">
      <c r="B135" s="97"/>
      <c r="C135" s="71"/>
      <c r="D135" s="117" t="s">
        <v>103</v>
      </c>
      <c r="E135" s="135">
        <v>40000000</v>
      </c>
      <c r="F135" s="74"/>
      <c r="G135" s="74" t="s">
        <v>29</v>
      </c>
      <c r="H135" s="72"/>
      <c r="I135" s="74">
        <v>2016</v>
      </c>
      <c r="J135" s="76">
        <v>2016</v>
      </c>
    </row>
    <row r="136" spans="2:10" ht="24.95" customHeight="1">
      <c r="B136" s="97"/>
      <c r="C136" s="77" t="s">
        <v>139</v>
      </c>
      <c r="D136" s="78" t="s">
        <v>94</v>
      </c>
      <c r="E136" s="79">
        <v>200000000</v>
      </c>
      <c r="F136" s="80"/>
      <c r="G136" s="80" t="s">
        <v>29</v>
      </c>
      <c r="H136" s="78"/>
      <c r="I136" s="80">
        <v>2016</v>
      </c>
      <c r="J136" s="81">
        <v>2016</v>
      </c>
    </row>
    <row r="137" spans="2:10" ht="24.95" customHeight="1">
      <c r="B137" s="97"/>
      <c r="C137" s="82"/>
      <c r="D137" s="107" t="s">
        <v>99</v>
      </c>
      <c r="E137" s="108">
        <v>75000000</v>
      </c>
      <c r="F137" s="85"/>
      <c r="G137" s="85" t="s">
        <v>29</v>
      </c>
      <c r="H137" s="83"/>
      <c r="I137" s="85">
        <v>2016</v>
      </c>
      <c r="J137" s="86">
        <v>2016</v>
      </c>
    </row>
    <row r="138" spans="2:10" ht="24.95" customHeight="1">
      <c r="B138" s="97"/>
      <c r="C138" s="82"/>
      <c r="D138" s="107" t="s">
        <v>100</v>
      </c>
      <c r="E138" s="108">
        <v>30000000</v>
      </c>
      <c r="F138" s="85"/>
      <c r="G138" s="85" t="s">
        <v>29</v>
      </c>
      <c r="H138" s="83"/>
      <c r="I138" s="85">
        <v>2016</v>
      </c>
      <c r="J138" s="86">
        <v>2016</v>
      </c>
    </row>
    <row r="139" spans="2:10" ht="24.95" customHeight="1">
      <c r="B139" s="97"/>
      <c r="C139" s="82"/>
      <c r="D139" s="83" t="s">
        <v>101</v>
      </c>
      <c r="E139" s="84">
        <v>30000000</v>
      </c>
      <c r="F139" s="85"/>
      <c r="G139" s="85" t="s">
        <v>29</v>
      </c>
      <c r="H139" s="83"/>
      <c r="I139" s="85">
        <v>2016</v>
      </c>
      <c r="J139" s="86">
        <v>2016</v>
      </c>
    </row>
    <row r="140" spans="2:10" ht="24.95" customHeight="1">
      <c r="B140" s="97"/>
      <c r="C140" s="82"/>
      <c r="D140" s="83" t="s">
        <v>96</v>
      </c>
      <c r="E140" s="84">
        <v>30000000</v>
      </c>
      <c r="F140" s="85"/>
      <c r="G140" s="85" t="s">
        <v>29</v>
      </c>
      <c r="H140" s="83"/>
      <c r="I140" s="85">
        <v>2016</v>
      </c>
      <c r="J140" s="86">
        <v>2016</v>
      </c>
    </row>
    <row r="141" spans="2:10" ht="24.95" customHeight="1">
      <c r="B141" s="97"/>
      <c r="C141" s="82"/>
      <c r="D141" s="83" t="s">
        <v>102</v>
      </c>
      <c r="E141" s="84">
        <v>30000000</v>
      </c>
      <c r="F141" s="85"/>
      <c r="G141" s="85" t="s">
        <v>29</v>
      </c>
      <c r="H141" s="83"/>
      <c r="I141" s="85">
        <v>2016</v>
      </c>
      <c r="J141" s="86">
        <v>2016</v>
      </c>
    </row>
    <row r="142" spans="2:10" ht="24.95" customHeight="1">
      <c r="B142" s="97"/>
      <c r="C142" s="71"/>
      <c r="D142" s="72" t="s">
        <v>103</v>
      </c>
      <c r="E142" s="73">
        <v>30000000</v>
      </c>
      <c r="F142" s="74"/>
      <c r="G142" s="74" t="s">
        <v>29</v>
      </c>
      <c r="H142" s="72"/>
      <c r="I142" s="74">
        <v>2016</v>
      </c>
      <c r="J142" s="76">
        <v>2016</v>
      </c>
    </row>
    <row r="143" spans="2:10" ht="39" customHeight="1">
      <c r="B143" s="97"/>
      <c r="C143" s="38" t="s">
        <v>140</v>
      </c>
      <c r="D143" s="37" t="s">
        <v>94</v>
      </c>
      <c r="E143" s="87">
        <v>2534550290</v>
      </c>
      <c r="F143" s="28"/>
      <c r="G143" s="28" t="s">
        <v>29</v>
      </c>
      <c r="H143" s="37"/>
      <c r="I143" s="28">
        <v>2016</v>
      </c>
      <c r="J143" s="88">
        <v>2016</v>
      </c>
    </row>
    <row r="144" spans="2:10" ht="24.95" customHeight="1">
      <c r="B144" s="97"/>
      <c r="C144" s="77" t="s">
        <v>141</v>
      </c>
      <c r="D144" s="78" t="s">
        <v>94</v>
      </c>
      <c r="E144" s="79">
        <v>200981767</v>
      </c>
      <c r="F144" s="80"/>
      <c r="G144" s="80" t="s">
        <v>29</v>
      </c>
      <c r="H144" s="78"/>
      <c r="I144" s="80">
        <v>2016</v>
      </c>
      <c r="J144" s="81">
        <v>2016</v>
      </c>
    </row>
    <row r="145" spans="2:10" ht="24.95" customHeight="1">
      <c r="B145" s="97"/>
      <c r="C145" s="82"/>
      <c r="D145" s="83" t="s">
        <v>99</v>
      </c>
      <c r="E145" s="84">
        <v>150000000</v>
      </c>
      <c r="F145" s="85"/>
      <c r="G145" s="85" t="s">
        <v>29</v>
      </c>
      <c r="H145" s="83"/>
      <c r="I145" s="85">
        <v>2016</v>
      </c>
      <c r="J145" s="86">
        <v>2016</v>
      </c>
    </row>
    <row r="146" spans="2:10" ht="24.95" customHeight="1">
      <c r="B146" s="97"/>
      <c r="C146" s="82"/>
      <c r="D146" s="83" t="s">
        <v>100</v>
      </c>
      <c r="E146" s="84">
        <v>50000000</v>
      </c>
      <c r="F146" s="85"/>
      <c r="G146" s="85" t="s">
        <v>29</v>
      </c>
      <c r="H146" s="83"/>
      <c r="I146" s="85">
        <v>2016</v>
      </c>
      <c r="J146" s="86">
        <v>2016</v>
      </c>
    </row>
    <row r="147" spans="2:10" ht="24.95" customHeight="1">
      <c r="B147" s="97"/>
      <c r="C147" s="82"/>
      <c r="D147" s="83" t="s">
        <v>101</v>
      </c>
      <c r="E147" s="84">
        <v>50000000</v>
      </c>
      <c r="F147" s="85"/>
      <c r="G147" s="85" t="s">
        <v>29</v>
      </c>
      <c r="H147" s="83"/>
      <c r="I147" s="85">
        <v>2016</v>
      </c>
      <c r="J147" s="86">
        <v>2016</v>
      </c>
    </row>
    <row r="148" spans="2:10" ht="24.95" customHeight="1">
      <c r="B148" s="97"/>
      <c r="C148" s="82"/>
      <c r="D148" s="83" t="s">
        <v>96</v>
      </c>
      <c r="E148" s="84">
        <v>50000000</v>
      </c>
      <c r="F148" s="85"/>
      <c r="G148" s="85" t="s">
        <v>29</v>
      </c>
      <c r="H148" s="83"/>
      <c r="I148" s="85">
        <v>2016</v>
      </c>
      <c r="J148" s="86">
        <v>2016</v>
      </c>
    </row>
    <row r="149" spans="2:10" ht="24.95" customHeight="1">
      <c r="B149" s="97"/>
      <c r="C149" s="82"/>
      <c r="D149" s="83" t="s">
        <v>102</v>
      </c>
      <c r="E149" s="84">
        <v>50000000</v>
      </c>
      <c r="F149" s="85"/>
      <c r="G149" s="85" t="s">
        <v>29</v>
      </c>
      <c r="H149" s="83"/>
      <c r="I149" s="85">
        <v>2016</v>
      </c>
      <c r="J149" s="86">
        <v>2016</v>
      </c>
    </row>
    <row r="150" spans="2:10" ht="24.95" customHeight="1">
      <c r="B150" s="97"/>
      <c r="C150" s="71"/>
      <c r="D150" s="72" t="s">
        <v>103</v>
      </c>
      <c r="E150" s="73">
        <v>50000000</v>
      </c>
      <c r="F150" s="74"/>
      <c r="G150" s="74" t="s">
        <v>29</v>
      </c>
      <c r="H150" s="72"/>
      <c r="I150" s="74">
        <v>2016</v>
      </c>
      <c r="J150" s="76">
        <v>2016</v>
      </c>
    </row>
    <row r="151" spans="2:10" ht="50.25" customHeight="1">
      <c r="B151" s="94"/>
      <c r="C151" s="38" t="s">
        <v>142</v>
      </c>
      <c r="D151" s="37" t="s">
        <v>94</v>
      </c>
      <c r="E151" s="87">
        <v>1658485603</v>
      </c>
      <c r="F151" s="28"/>
      <c r="G151" s="28" t="s">
        <v>29</v>
      </c>
      <c r="H151" s="37"/>
      <c r="I151" s="28">
        <v>2016</v>
      </c>
      <c r="J151" s="88">
        <v>2016</v>
      </c>
    </row>
    <row r="152" spans="2:10" ht="24.95" customHeight="1">
      <c r="B152" s="91" t="s">
        <v>143</v>
      </c>
      <c r="C152" s="77" t="s">
        <v>144</v>
      </c>
      <c r="D152" s="78" t="s">
        <v>99</v>
      </c>
      <c r="E152" s="79">
        <v>360000000</v>
      </c>
      <c r="F152" s="80"/>
      <c r="G152" s="80" t="s">
        <v>29</v>
      </c>
      <c r="H152" s="78"/>
      <c r="I152" s="80">
        <v>2016</v>
      </c>
      <c r="J152" s="81">
        <v>2016</v>
      </c>
    </row>
    <row r="153" spans="2:10" ht="24.95" customHeight="1">
      <c r="B153" s="97"/>
      <c r="C153" s="82"/>
      <c r="D153" s="83" t="s">
        <v>100</v>
      </c>
      <c r="E153" s="84">
        <v>240000000</v>
      </c>
      <c r="F153" s="85"/>
      <c r="G153" s="85" t="s">
        <v>29</v>
      </c>
      <c r="H153" s="83"/>
      <c r="I153" s="85">
        <v>2016</v>
      </c>
      <c r="J153" s="86">
        <v>2016</v>
      </c>
    </row>
    <row r="154" spans="2:10" ht="24.95" customHeight="1">
      <c r="B154" s="97"/>
      <c r="C154" s="82"/>
      <c r="D154" s="83" t="s">
        <v>101</v>
      </c>
      <c r="E154" s="84">
        <v>120000000</v>
      </c>
      <c r="F154" s="85"/>
      <c r="G154" s="85" t="s">
        <v>29</v>
      </c>
      <c r="H154" s="83"/>
      <c r="I154" s="85">
        <v>2016</v>
      </c>
      <c r="J154" s="86">
        <v>2016</v>
      </c>
    </row>
    <row r="155" spans="2:10" ht="24.95" customHeight="1">
      <c r="B155" s="97"/>
      <c r="C155" s="82"/>
      <c r="D155" s="83" t="s">
        <v>96</v>
      </c>
      <c r="E155" s="84">
        <v>120000000</v>
      </c>
      <c r="F155" s="85"/>
      <c r="G155" s="85" t="s">
        <v>29</v>
      </c>
      <c r="H155" s="83"/>
      <c r="I155" s="85">
        <v>2016</v>
      </c>
      <c r="J155" s="86">
        <v>2016</v>
      </c>
    </row>
    <row r="156" spans="2:10" ht="24.95" customHeight="1">
      <c r="B156" s="97"/>
      <c r="C156" s="82"/>
      <c r="D156" s="83" t="s">
        <v>102</v>
      </c>
      <c r="E156" s="84">
        <v>180000000</v>
      </c>
      <c r="F156" s="85"/>
      <c r="G156" s="85" t="s">
        <v>29</v>
      </c>
      <c r="H156" s="83"/>
      <c r="I156" s="85">
        <v>2016</v>
      </c>
      <c r="J156" s="86">
        <v>2016</v>
      </c>
    </row>
    <row r="157" spans="2:10" ht="24.95" customHeight="1">
      <c r="B157" s="97"/>
      <c r="C157" s="71"/>
      <c r="D157" s="72" t="s">
        <v>103</v>
      </c>
      <c r="E157" s="73">
        <v>180000000</v>
      </c>
      <c r="F157" s="74"/>
      <c r="G157" s="74" t="s">
        <v>29</v>
      </c>
      <c r="H157" s="72"/>
      <c r="I157" s="74">
        <v>2016</v>
      </c>
      <c r="J157" s="76">
        <v>2016</v>
      </c>
    </row>
    <row r="158" spans="2:10" ht="24.95" customHeight="1">
      <c r="B158" s="97"/>
      <c r="C158" s="38" t="s">
        <v>145</v>
      </c>
      <c r="D158" s="37" t="s">
        <v>94</v>
      </c>
      <c r="E158" s="87"/>
      <c r="F158" s="28"/>
      <c r="G158" s="28" t="s">
        <v>29</v>
      </c>
      <c r="H158" s="37"/>
      <c r="I158" s="28">
        <v>2016</v>
      </c>
      <c r="J158" s="88">
        <v>2016</v>
      </c>
    </row>
    <row r="159" spans="2:10" ht="45" customHeight="1">
      <c r="B159" s="94"/>
      <c r="C159" s="95" t="s">
        <v>146</v>
      </c>
      <c r="D159" s="72" t="s">
        <v>94</v>
      </c>
      <c r="E159" s="73">
        <v>2138000000</v>
      </c>
      <c r="F159" s="74"/>
      <c r="G159" s="74" t="s">
        <v>29</v>
      </c>
      <c r="H159" s="72"/>
      <c r="I159" s="74">
        <v>2016</v>
      </c>
      <c r="J159" s="76">
        <v>2016</v>
      </c>
    </row>
    <row r="160" spans="2:10" ht="60" customHeight="1" thickBot="1">
      <c r="B160" s="136" t="s">
        <v>147</v>
      </c>
      <c r="C160" s="137" t="s">
        <v>148</v>
      </c>
      <c r="D160" s="105" t="s">
        <v>89</v>
      </c>
      <c r="E160" s="138">
        <v>2410411912</v>
      </c>
      <c r="F160" s="139"/>
      <c r="G160" s="139" t="s">
        <v>29</v>
      </c>
      <c r="H160" s="140" t="s">
        <v>90</v>
      </c>
      <c r="I160" s="105"/>
      <c r="J160" s="141"/>
    </row>
    <row r="161" spans="2:10" ht="20.100000000000001" customHeight="1" thickBot="1">
      <c r="B161" s="142"/>
      <c r="C161" s="143"/>
      <c r="D161" s="143"/>
      <c r="E161" s="144">
        <f>SUM(E7:E160)</f>
        <v>428348590465</v>
      </c>
      <c r="F161" s="145"/>
      <c r="G161" s="145"/>
      <c r="H161" s="143"/>
      <c r="I161" s="143"/>
      <c r="J161" s="146"/>
    </row>
    <row r="163" spans="2:10">
      <c r="B163" s="147" t="s">
        <v>149</v>
      </c>
    </row>
  </sheetData>
  <dataConsolidate link="1"/>
  <mergeCells count="39">
    <mergeCell ref="B152:B159"/>
    <mergeCell ref="C152:C157"/>
    <mergeCell ref="C79:C88"/>
    <mergeCell ref="C89:C95"/>
    <mergeCell ref="C96:C109"/>
    <mergeCell ref="H97:H99"/>
    <mergeCell ref="C110:C120"/>
    <mergeCell ref="B122:B151"/>
    <mergeCell ref="C122:C128"/>
    <mergeCell ref="C129:C135"/>
    <mergeCell ref="C136:C142"/>
    <mergeCell ref="C144:C150"/>
    <mergeCell ref="B40:B41"/>
    <mergeCell ref="H40:H41"/>
    <mergeCell ref="B42:B51"/>
    <mergeCell ref="C45:C51"/>
    <mergeCell ref="B52:B121"/>
    <mergeCell ref="C52:C58"/>
    <mergeCell ref="C59:C65"/>
    <mergeCell ref="C66:C67"/>
    <mergeCell ref="C68:C78"/>
    <mergeCell ref="H69:H71"/>
    <mergeCell ref="B7:B39"/>
    <mergeCell ref="C7:C8"/>
    <mergeCell ref="H7:H39"/>
    <mergeCell ref="C9:C12"/>
    <mergeCell ref="C13:C14"/>
    <mergeCell ref="C15:C23"/>
    <mergeCell ref="C24:C31"/>
    <mergeCell ref="C32:C34"/>
    <mergeCell ref="C35:C37"/>
    <mergeCell ref="B2:J2"/>
    <mergeCell ref="B4:B6"/>
    <mergeCell ref="C4:C6"/>
    <mergeCell ref="D4:D6"/>
    <mergeCell ref="E4:E6"/>
    <mergeCell ref="F4:F5"/>
    <mergeCell ref="G4:G5"/>
    <mergeCell ref="H4:J5"/>
  </mergeCells>
  <pageMargins left="0.39370078740157483" right="0.39370078740157483" top="0.39370078740157483" bottom="0.39370078740157483" header="0.19685039370078741" footer="0.19685039370078741"/>
  <pageSetup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[3]Hoja2!#REF!</xm:f>
          </x14:formula1>
          <xm:sqref>B7 B40 B42 B122 B152 B160:B161 B52:B69 F7:G161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29"/>
  <sheetViews>
    <sheetView zoomScale="90" zoomScaleNormal="90" workbookViewId="0">
      <selection activeCell="B2" sqref="B2:J2"/>
    </sheetView>
  </sheetViews>
  <sheetFormatPr baseColWidth="10" defaultColWidth="11.5703125" defaultRowHeight="15"/>
  <cols>
    <col min="1" max="1" width="1.7109375" style="31" customWidth="1"/>
    <col min="2" max="2" width="68.42578125" style="31" customWidth="1"/>
    <col min="3" max="3" width="51.85546875" style="31" customWidth="1"/>
    <col min="4" max="4" width="22.85546875" style="31" bestFit="1" customWidth="1"/>
    <col min="5" max="5" width="31.42578125" style="31" customWidth="1"/>
    <col min="6" max="6" width="40.140625" style="31" customWidth="1"/>
    <col min="7" max="8" width="27.28515625" style="31" customWidth="1"/>
    <col min="9" max="9" width="20.7109375" style="31" customWidth="1"/>
    <col min="10" max="10" width="22.42578125" style="31" customWidth="1"/>
    <col min="11" max="11" width="21.28515625" style="31" customWidth="1"/>
    <col min="12" max="12" width="16" style="31" bestFit="1" customWidth="1"/>
    <col min="13" max="13" width="49" style="31" customWidth="1"/>
    <col min="14" max="257" width="11.5703125" style="31"/>
    <col min="258" max="258" width="1.7109375" style="31" customWidth="1"/>
    <col min="259" max="260" width="28.7109375" style="31" customWidth="1"/>
    <col min="261" max="261" width="22.85546875" style="31" bestFit="1" customWidth="1"/>
    <col min="262" max="263" width="40.140625" style="31" customWidth="1"/>
    <col min="264" max="264" width="27.28515625" style="31" customWidth="1"/>
    <col min="265" max="265" width="20.7109375" style="31" customWidth="1"/>
    <col min="266" max="266" width="22.42578125" style="31" customWidth="1"/>
    <col min="267" max="267" width="21.28515625" style="31" customWidth="1"/>
    <col min="268" max="268" width="16" style="31" bestFit="1" customWidth="1"/>
    <col min="269" max="269" width="49" style="31" customWidth="1"/>
    <col min="270" max="513" width="11.5703125" style="31"/>
    <col min="514" max="514" width="1.7109375" style="31" customWidth="1"/>
    <col min="515" max="516" width="28.7109375" style="31" customWidth="1"/>
    <col min="517" max="517" width="22.85546875" style="31" bestFit="1" customWidth="1"/>
    <col min="518" max="519" width="40.140625" style="31" customWidth="1"/>
    <col min="520" max="520" width="27.28515625" style="31" customWidth="1"/>
    <col min="521" max="521" width="20.7109375" style="31" customWidth="1"/>
    <col min="522" max="522" width="22.42578125" style="31" customWidth="1"/>
    <col min="523" max="523" width="21.28515625" style="31" customWidth="1"/>
    <col min="524" max="524" width="16" style="31" bestFit="1" customWidth="1"/>
    <col min="525" max="525" width="49" style="31" customWidth="1"/>
    <col min="526" max="769" width="11.5703125" style="31"/>
    <col min="770" max="770" width="1.7109375" style="31" customWidth="1"/>
    <col min="771" max="772" width="28.7109375" style="31" customWidth="1"/>
    <col min="773" max="773" width="22.85546875" style="31" bestFit="1" customWidth="1"/>
    <col min="774" max="775" width="40.140625" style="31" customWidth="1"/>
    <col min="776" max="776" width="27.28515625" style="31" customWidth="1"/>
    <col min="777" max="777" width="20.7109375" style="31" customWidth="1"/>
    <col min="778" max="778" width="22.42578125" style="31" customWidth="1"/>
    <col min="779" max="779" width="21.28515625" style="31" customWidth="1"/>
    <col min="780" max="780" width="16" style="31" bestFit="1" customWidth="1"/>
    <col min="781" max="781" width="49" style="31" customWidth="1"/>
    <col min="782" max="1025" width="11.5703125" style="31"/>
    <col min="1026" max="1026" width="1.7109375" style="31" customWidth="1"/>
    <col min="1027" max="1028" width="28.7109375" style="31" customWidth="1"/>
    <col min="1029" max="1029" width="22.85546875" style="31" bestFit="1" customWidth="1"/>
    <col min="1030" max="1031" width="40.140625" style="31" customWidth="1"/>
    <col min="1032" max="1032" width="27.28515625" style="31" customWidth="1"/>
    <col min="1033" max="1033" width="20.7109375" style="31" customWidth="1"/>
    <col min="1034" max="1034" width="22.42578125" style="31" customWidth="1"/>
    <col min="1035" max="1035" width="21.28515625" style="31" customWidth="1"/>
    <col min="1036" max="1036" width="16" style="31" bestFit="1" customWidth="1"/>
    <col min="1037" max="1037" width="49" style="31" customWidth="1"/>
    <col min="1038" max="1281" width="11.5703125" style="31"/>
    <col min="1282" max="1282" width="1.7109375" style="31" customWidth="1"/>
    <col min="1283" max="1284" width="28.7109375" style="31" customWidth="1"/>
    <col min="1285" max="1285" width="22.85546875" style="31" bestFit="1" customWidth="1"/>
    <col min="1286" max="1287" width="40.140625" style="31" customWidth="1"/>
    <col min="1288" max="1288" width="27.28515625" style="31" customWidth="1"/>
    <col min="1289" max="1289" width="20.7109375" style="31" customWidth="1"/>
    <col min="1290" max="1290" width="22.42578125" style="31" customWidth="1"/>
    <col min="1291" max="1291" width="21.28515625" style="31" customWidth="1"/>
    <col min="1292" max="1292" width="16" style="31" bestFit="1" customWidth="1"/>
    <col min="1293" max="1293" width="49" style="31" customWidth="1"/>
    <col min="1294" max="1537" width="11.5703125" style="31"/>
    <col min="1538" max="1538" width="1.7109375" style="31" customWidth="1"/>
    <col min="1539" max="1540" width="28.7109375" style="31" customWidth="1"/>
    <col min="1541" max="1541" width="22.85546875" style="31" bestFit="1" customWidth="1"/>
    <col min="1542" max="1543" width="40.140625" style="31" customWidth="1"/>
    <col min="1544" max="1544" width="27.28515625" style="31" customWidth="1"/>
    <col min="1545" max="1545" width="20.7109375" style="31" customWidth="1"/>
    <col min="1546" max="1546" width="22.42578125" style="31" customWidth="1"/>
    <col min="1547" max="1547" width="21.28515625" style="31" customWidth="1"/>
    <col min="1548" max="1548" width="16" style="31" bestFit="1" customWidth="1"/>
    <col min="1549" max="1549" width="49" style="31" customWidth="1"/>
    <col min="1550" max="1793" width="11.5703125" style="31"/>
    <col min="1794" max="1794" width="1.7109375" style="31" customWidth="1"/>
    <col min="1795" max="1796" width="28.7109375" style="31" customWidth="1"/>
    <col min="1797" max="1797" width="22.85546875" style="31" bestFit="1" customWidth="1"/>
    <col min="1798" max="1799" width="40.140625" style="31" customWidth="1"/>
    <col min="1800" max="1800" width="27.28515625" style="31" customWidth="1"/>
    <col min="1801" max="1801" width="20.7109375" style="31" customWidth="1"/>
    <col min="1802" max="1802" width="22.42578125" style="31" customWidth="1"/>
    <col min="1803" max="1803" width="21.28515625" style="31" customWidth="1"/>
    <col min="1804" max="1804" width="16" style="31" bestFit="1" customWidth="1"/>
    <col min="1805" max="1805" width="49" style="31" customWidth="1"/>
    <col min="1806" max="2049" width="11.5703125" style="31"/>
    <col min="2050" max="2050" width="1.7109375" style="31" customWidth="1"/>
    <col min="2051" max="2052" width="28.7109375" style="31" customWidth="1"/>
    <col min="2053" max="2053" width="22.85546875" style="31" bestFit="1" customWidth="1"/>
    <col min="2054" max="2055" width="40.140625" style="31" customWidth="1"/>
    <col min="2056" max="2056" width="27.28515625" style="31" customWidth="1"/>
    <col min="2057" max="2057" width="20.7109375" style="31" customWidth="1"/>
    <col min="2058" max="2058" width="22.42578125" style="31" customWidth="1"/>
    <col min="2059" max="2059" width="21.28515625" style="31" customWidth="1"/>
    <col min="2060" max="2060" width="16" style="31" bestFit="1" customWidth="1"/>
    <col min="2061" max="2061" width="49" style="31" customWidth="1"/>
    <col min="2062" max="2305" width="11.5703125" style="31"/>
    <col min="2306" max="2306" width="1.7109375" style="31" customWidth="1"/>
    <col min="2307" max="2308" width="28.7109375" style="31" customWidth="1"/>
    <col min="2309" max="2309" width="22.85546875" style="31" bestFit="1" customWidth="1"/>
    <col min="2310" max="2311" width="40.140625" style="31" customWidth="1"/>
    <col min="2312" max="2312" width="27.28515625" style="31" customWidth="1"/>
    <col min="2313" max="2313" width="20.7109375" style="31" customWidth="1"/>
    <col min="2314" max="2314" width="22.42578125" style="31" customWidth="1"/>
    <col min="2315" max="2315" width="21.28515625" style="31" customWidth="1"/>
    <col min="2316" max="2316" width="16" style="31" bestFit="1" customWidth="1"/>
    <col min="2317" max="2317" width="49" style="31" customWidth="1"/>
    <col min="2318" max="2561" width="11.5703125" style="31"/>
    <col min="2562" max="2562" width="1.7109375" style="31" customWidth="1"/>
    <col min="2563" max="2564" width="28.7109375" style="31" customWidth="1"/>
    <col min="2565" max="2565" width="22.85546875" style="31" bestFit="1" customWidth="1"/>
    <col min="2566" max="2567" width="40.140625" style="31" customWidth="1"/>
    <col min="2568" max="2568" width="27.28515625" style="31" customWidth="1"/>
    <col min="2569" max="2569" width="20.7109375" style="31" customWidth="1"/>
    <col min="2570" max="2570" width="22.42578125" style="31" customWidth="1"/>
    <col min="2571" max="2571" width="21.28515625" style="31" customWidth="1"/>
    <col min="2572" max="2572" width="16" style="31" bestFit="1" customWidth="1"/>
    <col min="2573" max="2573" width="49" style="31" customWidth="1"/>
    <col min="2574" max="2817" width="11.5703125" style="31"/>
    <col min="2818" max="2818" width="1.7109375" style="31" customWidth="1"/>
    <col min="2819" max="2820" width="28.7109375" style="31" customWidth="1"/>
    <col min="2821" max="2821" width="22.85546875" style="31" bestFit="1" customWidth="1"/>
    <col min="2822" max="2823" width="40.140625" style="31" customWidth="1"/>
    <col min="2824" max="2824" width="27.28515625" style="31" customWidth="1"/>
    <col min="2825" max="2825" width="20.7109375" style="31" customWidth="1"/>
    <col min="2826" max="2826" width="22.42578125" style="31" customWidth="1"/>
    <col min="2827" max="2827" width="21.28515625" style="31" customWidth="1"/>
    <col min="2828" max="2828" width="16" style="31" bestFit="1" customWidth="1"/>
    <col min="2829" max="2829" width="49" style="31" customWidth="1"/>
    <col min="2830" max="3073" width="11.5703125" style="31"/>
    <col min="3074" max="3074" width="1.7109375" style="31" customWidth="1"/>
    <col min="3075" max="3076" width="28.7109375" style="31" customWidth="1"/>
    <col min="3077" max="3077" width="22.85546875" style="31" bestFit="1" customWidth="1"/>
    <col min="3078" max="3079" width="40.140625" style="31" customWidth="1"/>
    <col min="3080" max="3080" width="27.28515625" style="31" customWidth="1"/>
    <col min="3081" max="3081" width="20.7109375" style="31" customWidth="1"/>
    <col min="3082" max="3082" width="22.42578125" style="31" customWidth="1"/>
    <col min="3083" max="3083" width="21.28515625" style="31" customWidth="1"/>
    <col min="3084" max="3084" width="16" style="31" bestFit="1" customWidth="1"/>
    <col min="3085" max="3085" width="49" style="31" customWidth="1"/>
    <col min="3086" max="3329" width="11.5703125" style="31"/>
    <col min="3330" max="3330" width="1.7109375" style="31" customWidth="1"/>
    <col min="3331" max="3332" width="28.7109375" style="31" customWidth="1"/>
    <col min="3333" max="3333" width="22.85546875" style="31" bestFit="1" customWidth="1"/>
    <col min="3334" max="3335" width="40.140625" style="31" customWidth="1"/>
    <col min="3336" max="3336" width="27.28515625" style="31" customWidth="1"/>
    <col min="3337" max="3337" width="20.7109375" style="31" customWidth="1"/>
    <col min="3338" max="3338" width="22.42578125" style="31" customWidth="1"/>
    <col min="3339" max="3339" width="21.28515625" style="31" customWidth="1"/>
    <col min="3340" max="3340" width="16" style="31" bestFit="1" customWidth="1"/>
    <col min="3341" max="3341" width="49" style="31" customWidth="1"/>
    <col min="3342" max="3585" width="11.5703125" style="31"/>
    <col min="3586" max="3586" width="1.7109375" style="31" customWidth="1"/>
    <col min="3587" max="3588" width="28.7109375" style="31" customWidth="1"/>
    <col min="3589" max="3589" width="22.85546875" style="31" bestFit="1" customWidth="1"/>
    <col min="3590" max="3591" width="40.140625" style="31" customWidth="1"/>
    <col min="3592" max="3592" width="27.28515625" style="31" customWidth="1"/>
    <col min="3593" max="3593" width="20.7109375" style="31" customWidth="1"/>
    <col min="3594" max="3594" width="22.42578125" style="31" customWidth="1"/>
    <col min="3595" max="3595" width="21.28515625" style="31" customWidth="1"/>
    <col min="3596" max="3596" width="16" style="31" bestFit="1" customWidth="1"/>
    <col min="3597" max="3597" width="49" style="31" customWidth="1"/>
    <col min="3598" max="3841" width="11.5703125" style="31"/>
    <col min="3842" max="3842" width="1.7109375" style="31" customWidth="1"/>
    <col min="3843" max="3844" width="28.7109375" style="31" customWidth="1"/>
    <col min="3845" max="3845" width="22.85546875" style="31" bestFit="1" customWidth="1"/>
    <col min="3846" max="3847" width="40.140625" style="31" customWidth="1"/>
    <col min="3848" max="3848" width="27.28515625" style="31" customWidth="1"/>
    <col min="3849" max="3849" width="20.7109375" style="31" customWidth="1"/>
    <col min="3850" max="3850" width="22.42578125" style="31" customWidth="1"/>
    <col min="3851" max="3851" width="21.28515625" style="31" customWidth="1"/>
    <col min="3852" max="3852" width="16" style="31" bestFit="1" customWidth="1"/>
    <col min="3853" max="3853" width="49" style="31" customWidth="1"/>
    <col min="3854" max="4097" width="11.5703125" style="31"/>
    <col min="4098" max="4098" width="1.7109375" style="31" customWidth="1"/>
    <col min="4099" max="4100" width="28.7109375" style="31" customWidth="1"/>
    <col min="4101" max="4101" width="22.85546875" style="31" bestFit="1" customWidth="1"/>
    <col min="4102" max="4103" width="40.140625" style="31" customWidth="1"/>
    <col min="4104" max="4104" width="27.28515625" style="31" customWidth="1"/>
    <col min="4105" max="4105" width="20.7109375" style="31" customWidth="1"/>
    <col min="4106" max="4106" width="22.42578125" style="31" customWidth="1"/>
    <col min="4107" max="4107" width="21.28515625" style="31" customWidth="1"/>
    <col min="4108" max="4108" width="16" style="31" bestFit="1" customWidth="1"/>
    <col min="4109" max="4109" width="49" style="31" customWidth="1"/>
    <col min="4110" max="4353" width="11.5703125" style="31"/>
    <col min="4354" max="4354" width="1.7109375" style="31" customWidth="1"/>
    <col min="4355" max="4356" width="28.7109375" style="31" customWidth="1"/>
    <col min="4357" max="4357" width="22.85546875" style="31" bestFit="1" customWidth="1"/>
    <col min="4358" max="4359" width="40.140625" style="31" customWidth="1"/>
    <col min="4360" max="4360" width="27.28515625" style="31" customWidth="1"/>
    <col min="4361" max="4361" width="20.7109375" style="31" customWidth="1"/>
    <col min="4362" max="4362" width="22.42578125" style="31" customWidth="1"/>
    <col min="4363" max="4363" width="21.28515625" style="31" customWidth="1"/>
    <col min="4364" max="4364" width="16" style="31" bestFit="1" customWidth="1"/>
    <col min="4365" max="4365" width="49" style="31" customWidth="1"/>
    <col min="4366" max="4609" width="11.5703125" style="31"/>
    <col min="4610" max="4610" width="1.7109375" style="31" customWidth="1"/>
    <col min="4611" max="4612" width="28.7109375" style="31" customWidth="1"/>
    <col min="4613" max="4613" width="22.85546875" style="31" bestFit="1" customWidth="1"/>
    <col min="4614" max="4615" width="40.140625" style="31" customWidth="1"/>
    <col min="4616" max="4616" width="27.28515625" style="31" customWidth="1"/>
    <col min="4617" max="4617" width="20.7109375" style="31" customWidth="1"/>
    <col min="4618" max="4618" width="22.42578125" style="31" customWidth="1"/>
    <col min="4619" max="4619" width="21.28515625" style="31" customWidth="1"/>
    <col min="4620" max="4620" width="16" style="31" bestFit="1" customWidth="1"/>
    <col min="4621" max="4621" width="49" style="31" customWidth="1"/>
    <col min="4622" max="4865" width="11.5703125" style="31"/>
    <col min="4866" max="4866" width="1.7109375" style="31" customWidth="1"/>
    <col min="4867" max="4868" width="28.7109375" style="31" customWidth="1"/>
    <col min="4869" max="4869" width="22.85546875" style="31" bestFit="1" customWidth="1"/>
    <col min="4870" max="4871" width="40.140625" style="31" customWidth="1"/>
    <col min="4872" max="4872" width="27.28515625" style="31" customWidth="1"/>
    <col min="4873" max="4873" width="20.7109375" style="31" customWidth="1"/>
    <col min="4874" max="4874" width="22.42578125" style="31" customWidth="1"/>
    <col min="4875" max="4875" width="21.28515625" style="31" customWidth="1"/>
    <col min="4876" max="4876" width="16" style="31" bestFit="1" customWidth="1"/>
    <col min="4877" max="4877" width="49" style="31" customWidth="1"/>
    <col min="4878" max="5121" width="11.5703125" style="31"/>
    <col min="5122" max="5122" width="1.7109375" style="31" customWidth="1"/>
    <col min="5123" max="5124" width="28.7109375" style="31" customWidth="1"/>
    <col min="5125" max="5125" width="22.85546875" style="31" bestFit="1" customWidth="1"/>
    <col min="5126" max="5127" width="40.140625" style="31" customWidth="1"/>
    <col min="5128" max="5128" width="27.28515625" style="31" customWidth="1"/>
    <col min="5129" max="5129" width="20.7109375" style="31" customWidth="1"/>
    <col min="5130" max="5130" width="22.42578125" style="31" customWidth="1"/>
    <col min="5131" max="5131" width="21.28515625" style="31" customWidth="1"/>
    <col min="5132" max="5132" width="16" style="31" bestFit="1" customWidth="1"/>
    <col min="5133" max="5133" width="49" style="31" customWidth="1"/>
    <col min="5134" max="5377" width="11.5703125" style="31"/>
    <col min="5378" max="5378" width="1.7109375" style="31" customWidth="1"/>
    <col min="5379" max="5380" width="28.7109375" style="31" customWidth="1"/>
    <col min="5381" max="5381" width="22.85546875" style="31" bestFit="1" customWidth="1"/>
    <col min="5382" max="5383" width="40.140625" style="31" customWidth="1"/>
    <col min="5384" max="5384" width="27.28515625" style="31" customWidth="1"/>
    <col min="5385" max="5385" width="20.7109375" style="31" customWidth="1"/>
    <col min="5386" max="5386" width="22.42578125" style="31" customWidth="1"/>
    <col min="5387" max="5387" width="21.28515625" style="31" customWidth="1"/>
    <col min="5388" max="5388" width="16" style="31" bestFit="1" customWidth="1"/>
    <col min="5389" max="5389" width="49" style="31" customWidth="1"/>
    <col min="5390" max="5633" width="11.5703125" style="31"/>
    <col min="5634" max="5634" width="1.7109375" style="31" customWidth="1"/>
    <col min="5635" max="5636" width="28.7109375" style="31" customWidth="1"/>
    <col min="5637" max="5637" width="22.85546875" style="31" bestFit="1" customWidth="1"/>
    <col min="5638" max="5639" width="40.140625" style="31" customWidth="1"/>
    <col min="5640" max="5640" width="27.28515625" style="31" customWidth="1"/>
    <col min="5641" max="5641" width="20.7109375" style="31" customWidth="1"/>
    <col min="5642" max="5642" width="22.42578125" style="31" customWidth="1"/>
    <col min="5643" max="5643" width="21.28515625" style="31" customWidth="1"/>
    <col min="5644" max="5644" width="16" style="31" bestFit="1" customWidth="1"/>
    <col min="5645" max="5645" width="49" style="31" customWidth="1"/>
    <col min="5646" max="5889" width="11.5703125" style="31"/>
    <col min="5890" max="5890" width="1.7109375" style="31" customWidth="1"/>
    <col min="5891" max="5892" width="28.7109375" style="31" customWidth="1"/>
    <col min="5893" max="5893" width="22.85546875" style="31" bestFit="1" customWidth="1"/>
    <col min="5894" max="5895" width="40.140625" style="31" customWidth="1"/>
    <col min="5896" max="5896" width="27.28515625" style="31" customWidth="1"/>
    <col min="5897" max="5897" width="20.7109375" style="31" customWidth="1"/>
    <col min="5898" max="5898" width="22.42578125" style="31" customWidth="1"/>
    <col min="5899" max="5899" width="21.28515625" style="31" customWidth="1"/>
    <col min="5900" max="5900" width="16" style="31" bestFit="1" customWidth="1"/>
    <col min="5901" max="5901" width="49" style="31" customWidth="1"/>
    <col min="5902" max="6145" width="11.5703125" style="31"/>
    <col min="6146" max="6146" width="1.7109375" style="31" customWidth="1"/>
    <col min="6147" max="6148" width="28.7109375" style="31" customWidth="1"/>
    <col min="6149" max="6149" width="22.85546875" style="31" bestFit="1" customWidth="1"/>
    <col min="6150" max="6151" width="40.140625" style="31" customWidth="1"/>
    <col min="6152" max="6152" width="27.28515625" style="31" customWidth="1"/>
    <col min="6153" max="6153" width="20.7109375" style="31" customWidth="1"/>
    <col min="6154" max="6154" width="22.42578125" style="31" customWidth="1"/>
    <col min="6155" max="6155" width="21.28515625" style="31" customWidth="1"/>
    <col min="6156" max="6156" width="16" style="31" bestFit="1" customWidth="1"/>
    <col min="6157" max="6157" width="49" style="31" customWidth="1"/>
    <col min="6158" max="6401" width="11.5703125" style="31"/>
    <col min="6402" max="6402" width="1.7109375" style="31" customWidth="1"/>
    <col min="6403" max="6404" width="28.7109375" style="31" customWidth="1"/>
    <col min="6405" max="6405" width="22.85546875" style="31" bestFit="1" customWidth="1"/>
    <col min="6406" max="6407" width="40.140625" style="31" customWidth="1"/>
    <col min="6408" max="6408" width="27.28515625" style="31" customWidth="1"/>
    <col min="6409" max="6409" width="20.7109375" style="31" customWidth="1"/>
    <col min="6410" max="6410" width="22.42578125" style="31" customWidth="1"/>
    <col min="6411" max="6411" width="21.28515625" style="31" customWidth="1"/>
    <col min="6412" max="6412" width="16" style="31" bestFit="1" customWidth="1"/>
    <col min="6413" max="6413" width="49" style="31" customWidth="1"/>
    <col min="6414" max="6657" width="11.5703125" style="31"/>
    <col min="6658" max="6658" width="1.7109375" style="31" customWidth="1"/>
    <col min="6659" max="6660" width="28.7109375" style="31" customWidth="1"/>
    <col min="6661" max="6661" width="22.85546875" style="31" bestFit="1" customWidth="1"/>
    <col min="6662" max="6663" width="40.140625" style="31" customWidth="1"/>
    <col min="6664" max="6664" width="27.28515625" style="31" customWidth="1"/>
    <col min="6665" max="6665" width="20.7109375" style="31" customWidth="1"/>
    <col min="6666" max="6666" width="22.42578125" style="31" customWidth="1"/>
    <col min="6667" max="6667" width="21.28515625" style="31" customWidth="1"/>
    <col min="6668" max="6668" width="16" style="31" bestFit="1" customWidth="1"/>
    <col min="6669" max="6669" width="49" style="31" customWidth="1"/>
    <col min="6670" max="6913" width="11.5703125" style="31"/>
    <col min="6914" max="6914" width="1.7109375" style="31" customWidth="1"/>
    <col min="6915" max="6916" width="28.7109375" style="31" customWidth="1"/>
    <col min="6917" max="6917" width="22.85546875" style="31" bestFit="1" customWidth="1"/>
    <col min="6918" max="6919" width="40.140625" style="31" customWidth="1"/>
    <col min="6920" max="6920" width="27.28515625" style="31" customWidth="1"/>
    <col min="6921" max="6921" width="20.7109375" style="31" customWidth="1"/>
    <col min="6922" max="6922" width="22.42578125" style="31" customWidth="1"/>
    <col min="6923" max="6923" width="21.28515625" style="31" customWidth="1"/>
    <col min="6924" max="6924" width="16" style="31" bestFit="1" customWidth="1"/>
    <col min="6925" max="6925" width="49" style="31" customWidth="1"/>
    <col min="6926" max="7169" width="11.5703125" style="31"/>
    <col min="7170" max="7170" width="1.7109375" style="31" customWidth="1"/>
    <col min="7171" max="7172" width="28.7109375" style="31" customWidth="1"/>
    <col min="7173" max="7173" width="22.85546875" style="31" bestFit="1" customWidth="1"/>
    <col min="7174" max="7175" width="40.140625" style="31" customWidth="1"/>
    <col min="7176" max="7176" width="27.28515625" style="31" customWidth="1"/>
    <col min="7177" max="7177" width="20.7109375" style="31" customWidth="1"/>
    <col min="7178" max="7178" width="22.42578125" style="31" customWidth="1"/>
    <col min="7179" max="7179" width="21.28515625" style="31" customWidth="1"/>
    <col min="7180" max="7180" width="16" style="31" bestFit="1" customWidth="1"/>
    <col min="7181" max="7181" width="49" style="31" customWidth="1"/>
    <col min="7182" max="7425" width="11.5703125" style="31"/>
    <col min="7426" max="7426" width="1.7109375" style="31" customWidth="1"/>
    <col min="7427" max="7428" width="28.7109375" style="31" customWidth="1"/>
    <col min="7429" max="7429" width="22.85546875" style="31" bestFit="1" customWidth="1"/>
    <col min="7430" max="7431" width="40.140625" style="31" customWidth="1"/>
    <col min="7432" max="7432" width="27.28515625" style="31" customWidth="1"/>
    <col min="7433" max="7433" width="20.7109375" style="31" customWidth="1"/>
    <col min="7434" max="7434" width="22.42578125" style="31" customWidth="1"/>
    <col min="7435" max="7435" width="21.28515625" style="31" customWidth="1"/>
    <col min="7436" max="7436" width="16" style="31" bestFit="1" customWidth="1"/>
    <col min="7437" max="7437" width="49" style="31" customWidth="1"/>
    <col min="7438" max="7681" width="11.5703125" style="31"/>
    <col min="7682" max="7682" width="1.7109375" style="31" customWidth="1"/>
    <col min="7683" max="7684" width="28.7109375" style="31" customWidth="1"/>
    <col min="7685" max="7685" width="22.85546875" style="31" bestFit="1" customWidth="1"/>
    <col min="7686" max="7687" width="40.140625" style="31" customWidth="1"/>
    <col min="7688" max="7688" width="27.28515625" style="31" customWidth="1"/>
    <col min="7689" max="7689" width="20.7109375" style="31" customWidth="1"/>
    <col min="7690" max="7690" width="22.42578125" style="31" customWidth="1"/>
    <col min="7691" max="7691" width="21.28515625" style="31" customWidth="1"/>
    <col min="7692" max="7692" width="16" style="31" bestFit="1" customWidth="1"/>
    <col min="7693" max="7693" width="49" style="31" customWidth="1"/>
    <col min="7694" max="7937" width="11.5703125" style="31"/>
    <col min="7938" max="7938" width="1.7109375" style="31" customWidth="1"/>
    <col min="7939" max="7940" width="28.7109375" style="31" customWidth="1"/>
    <col min="7941" max="7941" width="22.85546875" style="31" bestFit="1" customWidth="1"/>
    <col min="7942" max="7943" width="40.140625" style="31" customWidth="1"/>
    <col min="7944" max="7944" width="27.28515625" style="31" customWidth="1"/>
    <col min="7945" max="7945" width="20.7109375" style="31" customWidth="1"/>
    <col min="7946" max="7946" width="22.42578125" style="31" customWidth="1"/>
    <col min="7947" max="7947" width="21.28515625" style="31" customWidth="1"/>
    <col min="7948" max="7948" width="16" style="31" bestFit="1" customWidth="1"/>
    <col min="7949" max="7949" width="49" style="31" customWidth="1"/>
    <col min="7950" max="8193" width="11.5703125" style="31"/>
    <col min="8194" max="8194" width="1.7109375" style="31" customWidth="1"/>
    <col min="8195" max="8196" width="28.7109375" style="31" customWidth="1"/>
    <col min="8197" max="8197" width="22.85546875" style="31" bestFit="1" customWidth="1"/>
    <col min="8198" max="8199" width="40.140625" style="31" customWidth="1"/>
    <col min="8200" max="8200" width="27.28515625" style="31" customWidth="1"/>
    <col min="8201" max="8201" width="20.7109375" style="31" customWidth="1"/>
    <col min="8202" max="8202" width="22.42578125" style="31" customWidth="1"/>
    <col min="8203" max="8203" width="21.28515625" style="31" customWidth="1"/>
    <col min="8204" max="8204" width="16" style="31" bestFit="1" customWidth="1"/>
    <col min="8205" max="8205" width="49" style="31" customWidth="1"/>
    <col min="8206" max="8449" width="11.5703125" style="31"/>
    <col min="8450" max="8450" width="1.7109375" style="31" customWidth="1"/>
    <col min="8451" max="8452" width="28.7109375" style="31" customWidth="1"/>
    <col min="8453" max="8453" width="22.85546875" style="31" bestFit="1" customWidth="1"/>
    <col min="8454" max="8455" width="40.140625" style="31" customWidth="1"/>
    <col min="8456" max="8456" width="27.28515625" style="31" customWidth="1"/>
    <col min="8457" max="8457" width="20.7109375" style="31" customWidth="1"/>
    <col min="8458" max="8458" width="22.42578125" style="31" customWidth="1"/>
    <col min="8459" max="8459" width="21.28515625" style="31" customWidth="1"/>
    <col min="8460" max="8460" width="16" style="31" bestFit="1" customWidth="1"/>
    <col min="8461" max="8461" width="49" style="31" customWidth="1"/>
    <col min="8462" max="8705" width="11.5703125" style="31"/>
    <col min="8706" max="8706" width="1.7109375" style="31" customWidth="1"/>
    <col min="8707" max="8708" width="28.7109375" style="31" customWidth="1"/>
    <col min="8709" max="8709" width="22.85546875" style="31" bestFit="1" customWidth="1"/>
    <col min="8710" max="8711" width="40.140625" style="31" customWidth="1"/>
    <col min="8712" max="8712" width="27.28515625" style="31" customWidth="1"/>
    <col min="8713" max="8713" width="20.7109375" style="31" customWidth="1"/>
    <col min="8714" max="8714" width="22.42578125" style="31" customWidth="1"/>
    <col min="8715" max="8715" width="21.28515625" style="31" customWidth="1"/>
    <col min="8716" max="8716" width="16" style="31" bestFit="1" customWidth="1"/>
    <col min="8717" max="8717" width="49" style="31" customWidth="1"/>
    <col min="8718" max="8961" width="11.5703125" style="31"/>
    <col min="8962" max="8962" width="1.7109375" style="31" customWidth="1"/>
    <col min="8963" max="8964" width="28.7109375" style="31" customWidth="1"/>
    <col min="8965" max="8965" width="22.85546875" style="31" bestFit="1" customWidth="1"/>
    <col min="8966" max="8967" width="40.140625" style="31" customWidth="1"/>
    <col min="8968" max="8968" width="27.28515625" style="31" customWidth="1"/>
    <col min="8969" max="8969" width="20.7109375" style="31" customWidth="1"/>
    <col min="8970" max="8970" width="22.42578125" style="31" customWidth="1"/>
    <col min="8971" max="8971" width="21.28515625" style="31" customWidth="1"/>
    <col min="8972" max="8972" width="16" style="31" bestFit="1" customWidth="1"/>
    <col min="8973" max="8973" width="49" style="31" customWidth="1"/>
    <col min="8974" max="9217" width="11.5703125" style="31"/>
    <col min="9218" max="9218" width="1.7109375" style="31" customWidth="1"/>
    <col min="9219" max="9220" width="28.7109375" style="31" customWidth="1"/>
    <col min="9221" max="9221" width="22.85546875" style="31" bestFit="1" customWidth="1"/>
    <col min="9222" max="9223" width="40.140625" style="31" customWidth="1"/>
    <col min="9224" max="9224" width="27.28515625" style="31" customWidth="1"/>
    <col min="9225" max="9225" width="20.7109375" style="31" customWidth="1"/>
    <col min="9226" max="9226" width="22.42578125" style="31" customWidth="1"/>
    <col min="9227" max="9227" width="21.28515625" style="31" customWidth="1"/>
    <col min="9228" max="9228" width="16" style="31" bestFit="1" customWidth="1"/>
    <col min="9229" max="9229" width="49" style="31" customWidth="1"/>
    <col min="9230" max="9473" width="11.5703125" style="31"/>
    <col min="9474" max="9474" width="1.7109375" style="31" customWidth="1"/>
    <col min="9475" max="9476" width="28.7109375" style="31" customWidth="1"/>
    <col min="9477" max="9477" width="22.85546875" style="31" bestFit="1" customWidth="1"/>
    <col min="9478" max="9479" width="40.140625" style="31" customWidth="1"/>
    <col min="9480" max="9480" width="27.28515625" style="31" customWidth="1"/>
    <col min="9481" max="9481" width="20.7109375" style="31" customWidth="1"/>
    <col min="9482" max="9482" width="22.42578125" style="31" customWidth="1"/>
    <col min="9483" max="9483" width="21.28515625" style="31" customWidth="1"/>
    <col min="9484" max="9484" width="16" style="31" bestFit="1" customWidth="1"/>
    <col min="9485" max="9485" width="49" style="31" customWidth="1"/>
    <col min="9486" max="9729" width="11.5703125" style="31"/>
    <col min="9730" max="9730" width="1.7109375" style="31" customWidth="1"/>
    <col min="9731" max="9732" width="28.7109375" style="31" customWidth="1"/>
    <col min="9733" max="9733" width="22.85546875" style="31" bestFit="1" customWidth="1"/>
    <col min="9734" max="9735" width="40.140625" style="31" customWidth="1"/>
    <col min="9736" max="9736" width="27.28515625" style="31" customWidth="1"/>
    <col min="9737" max="9737" width="20.7109375" style="31" customWidth="1"/>
    <col min="9738" max="9738" width="22.42578125" style="31" customWidth="1"/>
    <col min="9739" max="9739" width="21.28515625" style="31" customWidth="1"/>
    <col min="9740" max="9740" width="16" style="31" bestFit="1" customWidth="1"/>
    <col min="9741" max="9741" width="49" style="31" customWidth="1"/>
    <col min="9742" max="9985" width="11.5703125" style="31"/>
    <col min="9986" max="9986" width="1.7109375" style="31" customWidth="1"/>
    <col min="9987" max="9988" width="28.7109375" style="31" customWidth="1"/>
    <col min="9989" max="9989" width="22.85546875" style="31" bestFit="1" customWidth="1"/>
    <col min="9990" max="9991" width="40.140625" style="31" customWidth="1"/>
    <col min="9992" max="9992" width="27.28515625" style="31" customWidth="1"/>
    <col min="9993" max="9993" width="20.7109375" style="31" customWidth="1"/>
    <col min="9994" max="9994" width="22.42578125" style="31" customWidth="1"/>
    <col min="9995" max="9995" width="21.28515625" style="31" customWidth="1"/>
    <col min="9996" max="9996" width="16" style="31" bestFit="1" customWidth="1"/>
    <col min="9997" max="9997" width="49" style="31" customWidth="1"/>
    <col min="9998" max="10241" width="11.5703125" style="31"/>
    <col min="10242" max="10242" width="1.7109375" style="31" customWidth="1"/>
    <col min="10243" max="10244" width="28.7109375" style="31" customWidth="1"/>
    <col min="10245" max="10245" width="22.85546875" style="31" bestFit="1" customWidth="1"/>
    <col min="10246" max="10247" width="40.140625" style="31" customWidth="1"/>
    <col min="10248" max="10248" width="27.28515625" style="31" customWidth="1"/>
    <col min="10249" max="10249" width="20.7109375" style="31" customWidth="1"/>
    <col min="10250" max="10250" width="22.42578125" style="31" customWidth="1"/>
    <col min="10251" max="10251" width="21.28515625" style="31" customWidth="1"/>
    <col min="10252" max="10252" width="16" style="31" bestFit="1" customWidth="1"/>
    <col min="10253" max="10253" width="49" style="31" customWidth="1"/>
    <col min="10254" max="10497" width="11.5703125" style="31"/>
    <col min="10498" max="10498" width="1.7109375" style="31" customWidth="1"/>
    <col min="10499" max="10500" width="28.7109375" style="31" customWidth="1"/>
    <col min="10501" max="10501" width="22.85546875" style="31" bestFit="1" customWidth="1"/>
    <col min="10502" max="10503" width="40.140625" style="31" customWidth="1"/>
    <col min="10504" max="10504" width="27.28515625" style="31" customWidth="1"/>
    <col min="10505" max="10505" width="20.7109375" style="31" customWidth="1"/>
    <col min="10506" max="10506" width="22.42578125" style="31" customWidth="1"/>
    <col min="10507" max="10507" width="21.28515625" style="31" customWidth="1"/>
    <col min="10508" max="10508" width="16" style="31" bestFit="1" customWidth="1"/>
    <col min="10509" max="10509" width="49" style="31" customWidth="1"/>
    <col min="10510" max="10753" width="11.5703125" style="31"/>
    <col min="10754" max="10754" width="1.7109375" style="31" customWidth="1"/>
    <col min="10755" max="10756" width="28.7109375" style="31" customWidth="1"/>
    <col min="10757" max="10757" width="22.85546875" style="31" bestFit="1" customWidth="1"/>
    <col min="10758" max="10759" width="40.140625" style="31" customWidth="1"/>
    <col min="10760" max="10760" width="27.28515625" style="31" customWidth="1"/>
    <col min="10761" max="10761" width="20.7109375" style="31" customWidth="1"/>
    <col min="10762" max="10762" width="22.42578125" style="31" customWidth="1"/>
    <col min="10763" max="10763" width="21.28515625" style="31" customWidth="1"/>
    <col min="10764" max="10764" width="16" style="31" bestFit="1" customWidth="1"/>
    <col min="10765" max="10765" width="49" style="31" customWidth="1"/>
    <col min="10766" max="11009" width="11.5703125" style="31"/>
    <col min="11010" max="11010" width="1.7109375" style="31" customWidth="1"/>
    <col min="11011" max="11012" width="28.7109375" style="31" customWidth="1"/>
    <col min="11013" max="11013" width="22.85546875" style="31" bestFit="1" customWidth="1"/>
    <col min="11014" max="11015" width="40.140625" style="31" customWidth="1"/>
    <col min="11016" max="11016" width="27.28515625" style="31" customWidth="1"/>
    <col min="11017" max="11017" width="20.7109375" style="31" customWidth="1"/>
    <col min="11018" max="11018" width="22.42578125" style="31" customWidth="1"/>
    <col min="11019" max="11019" width="21.28515625" style="31" customWidth="1"/>
    <col min="11020" max="11020" width="16" style="31" bestFit="1" customWidth="1"/>
    <col min="11021" max="11021" width="49" style="31" customWidth="1"/>
    <col min="11022" max="11265" width="11.5703125" style="31"/>
    <col min="11266" max="11266" width="1.7109375" style="31" customWidth="1"/>
    <col min="11267" max="11268" width="28.7109375" style="31" customWidth="1"/>
    <col min="11269" max="11269" width="22.85546875" style="31" bestFit="1" customWidth="1"/>
    <col min="11270" max="11271" width="40.140625" style="31" customWidth="1"/>
    <col min="11272" max="11272" width="27.28515625" style="31" customWidth="1"/>
    <col min="11273" max="11273" width="20.7109375" style="31" customWidth="1"/>
    <col min="11274" max="11274" width="22.42578125" style="31" customWidth="1"/>
    <col min="11275" max="11275" width="21.28515625" style="31" customWidth="1"/>
    <col min="11276" max="11276" width="16" style="31" bestFit="1" customWidth="1"/>
    <col min="11277" max="11277" width="49" style="31" customWidth="1"/>
    <col min="11278" max="11521" width="11.5703125" style="31"/>
    <col min="11522" max="11522" width="1.7109375" style="31" customWidth="1"/>
    <col min="11523" max="11524" width="28.7109375" style="31" customWidth="1"/>
    <col min="11525" max="11525" width="22.85546875" style="31" bestFit="1" customWidth="1"/>
    <col min="11526" max="11527" width="40.140625" style="31" customWidth="1"/>
    <col min="11528" max="11528" width="27.28515625" style="31" customWidth="1"/>
    <col min="11529" max="11529" width="20.7109375" style="31" customWidth="1"/>
    <col min="11530" max="11530" width="22.42578125" style="31" customWidth="1"/>
    <col min="11531" max="11531" width="21.28515625" style="31" customWidth="1"/>
    <col min="11532" max="11532" width="16" style="31" bestFit="1" customWidth="1"/>
    <col min="11533" max="11533" width="49" style="31" customWidth="1"/>
    <col min="11534" max="11777" width="11.5703125" style="31"/>
    <col min="11778" max="11778" width="1.7109375" style="31" customWidth="1"/>
    <col min="11779" max="11780" width="28.7109375" style="31" customWidth="1"/>
    <col min="11781" max="11781" width="22.85546875" style="31" bestFit="1" customWidth="1"/>
    <col min="11782" max="11783" width="40.140625" style="31" customWidth="1"/>
    <col min="11784" max="11784" width="27.28515625" style="31" customWidth="1"/>
    <col min="11785" max="11785" width="20.7109375" style="31" customWidth="1"/>
    <col min="11786" max="11786" width="22.42578125" style="31" customWidth="1"/>
    <col min="11787" max="11787" width="21.28515625" style="31" customWidth="1"/>
    <col min="11788" max="11788" width="16" style="31" bestFit="1" customWidth="1"/>
    <col min="11789" max="11789" width="49" style="31" customWidth="1"/>
    <col min="11790" max="12033" width="11.5703125" style="31"/>
    <col min="12034" max="12034" width="1.7109375" style="31" customWidth="1"/>
    <col min="12035" max="12036" width="28.7109375" style="31" customWidth="1"/>
    <col min="12037" max="12037" width="22.85546875" style="31" bestFit="1" customWidth="1"/>
    <col min="12038" max="12039" width="40.140625" style="31" customWidth="1"/>
    <col min="12040" max="12040" width="27.28515625" style="31" customWidth="1"/>
    <col min="12041" max="12041" width="20.7109375" style="31" customWidth="1"/>
    <col min="12042" max="12042" width="22.42578125" style="31" customWidth="1"/>
    <col min="12043" max="12043" width="21.28515625" style="31" customWidth="1"/>
    <col min="12044" max="12044" width="16" style="31" bestFit="1" customWidth="1"/>
    <col min="12045" max="12045" width="49" style="31" customWidth="1"/>
    <col min="12046" max="12289" width="11.5703125" style="31"/>
    <col min="12290" max="12290" width="1.7109375" style="31" customWidth="1"/>
    <col min="12291" max="12292" width="28.7109375" style="31" customWidth="1"/>
    <col min="12293" max="12293" width="22.85546875" style="31" bestFit="1" customWidth="1"/>
    <col min="12294" max="12295" width="40.140625" style="31" customWidth="1"/>
    <col min="12296" max="12296" width="27.28515625" style="31" customWidth="1"/>
    <col min="12297" max="12297" width="20.7109375" style="31" customWidth="1"/>
    <col min="12298" max="12298" width="22.42578125" style="31" customWidth="1"/>
    <col min="12299" max="12299" width="21.28515625" style="31" customWidth="1"/>
    <col min="12300" max="12300" width="16" style="31" bestFit="1" customWidth="1"/>
    <col min="12301" max="12301" width="49" style="31" customWidth="1"/>
    <col min="12302" max="12545" width="11.5703125" style="31"/>
    <col min="12546" max="12546" width="1.7109375" style="31" customWidth="1"/>
    <col min="12547" max="12548" width="28.7109375" style="31" customWidth="1"/>
    <col min="12549" max="12549" width="22.85546875" style="31" bestFit="1" customWidth="1"/>
    <col min="12550" max="12551" width="40.140625" style="31" customWidth="1"/>
    <col min="12552" max="12552" width="27.28515625" style="31" customWidth="1"/>
    <col min="12553" max="12553" width="20.7109375" style="31" customWidth="1"/>
    <col min="12554" max="12554" width="22.42578125" style="31" customWidth="1"/>
    <col min="12555" max="12555" width="21.28515625" style="31" customWidth="1"/>
    <col min="12556" max="12556" width="16" style="31" bestFit="1" customWidth="1"/>
    <col min="12557" max="12557" width="49" style="31" customWidth="1"/>
    <col min="12558" max="12801" width="11.5703125" style="31"/>
    <col min="12802" max="12802" width="1.7109375" style="31" customWidth="1"/>
    <col min="12803" max="12804" width="28.7109375" style="31" customWidth="1"/>
    <col min="12805" max="12805" width="22.85546875" style="31" bestFit="1" customWidth="1"/>
    <col min="12806" max="12807" width="40.140625" style="31" customWidth="1"/>
    <col min="12808" max="12808" width="27.28515625" style="31" customWidth="1"/>
    <col min="12809" max="12809" width="20.7109375" style="31" customWidth="1"/>
    <col min="12810" max="12810" width="22.42578125" style="31" customWidth="1"/>
    <col min="12811" max="12811" width="21.28515625" style="31" customWidth="1"/>
    <col min="12812" max="12812" width="16" style="31" bestFit="1" customWidth="1"/>
    <col min="12813" max="12813" width="49" style="31" customWidth="1"/>
    <col min="12814" max="13057" width="11.5703125" style="31"/>
    <col min="13058" max="13058" width="1.7109375" style="31" customWidth="1"/>
    <col min="13059" max="13060" width="28.7109375" style="31" customWidth="1"/>
    <col min="13061" max="13061" width="22.85546875" style="31" bestFit="1" customWidth="1"/>
    <col min="13062" max="13063" width="40.140625" style="31" customWidth="1"/>
    <col min="13064" max="13064" width="27.28515625" style="31" customWidth="1"/>
    <col min="13065" max="13065" width="20.7109375" style="31" customWidth="1"/>
    <col min="13066" max="13066" width="22.42578125" style="31" customWidth="1"/>
    <col min="13067" max="13067" width="21.28515625" style="31" customWidth="1"/>
    <col min="13068" max="13068" width="16" style="31" bestFit="1" customWidth="1"/>
    <col min="13069" max="13069" width="49" style="31" customWidth="1"/>
    <col min="13070" max="13313" width="11.5703125" style="31"/>
    <col min="13314" max="13314" width="1.7109375" style="31" customWidth="1"/>
    <col min="13315" max="13316" width="28.7109375" style="31" customWidth="1"/>
    <col min="13317" max="13317" width="22.85546875" style="31" bestFit="1" customWidth="1"/>
    <col min="13318" max="13319" width="40.140625" style="31" customWidth="1"/>
    <col min="13320" max="13320" width="27.28515625" style="31" customWidth="1"/>
    <col min="13321" max="13321" width="20.7109375" style="31" customWidth="1"/>
    <col min="13322" max="13322" width="22.42578125" style="31" customWidth="1"/>
    <col min="13323" max="13323" width="21.28515625" style="31" customWidth="1"/>
    <col min="13324" max="13324" width="16" style="31" bestFit="1" customWidth="1"/>
    <col min="13325" max="13325" width="49" style="31" customWidth="1"/>
    <col min="13326" max="13569" width="11.5703125" style="31"/>
    <col min="13570" max="13570" width="1.7109375" style="31" customWidth="1"/>
    <col min="13571" max="13572" width="28.7109375" style="31" customWidth="1"/>
    <col min="13573" max="13573" width="22.85546875" style="31" bestFit="1" customWidth="1"/>
    <col min="13574" max="13575" width="40.140625" style="31" customWidth="1"/>
    <col min="13576" max="13576" width="27.28515625" style="31" customWidth="1"/>
    <col min="13577" max="13577" width="20.7109375" style="31" customWidth="1"/>
    <col min="13578" max="13578" width="22.42578125" style="31" customWidth="1"/>
    <col min="13579" max="13579" width="21.28515625" style="31" customWidth="1"/>
    <col min="13580" max="13580" width="16" style="31" bestFit="1" customWidth="1"/>
    <col min="13581" max="13581" width="49" style="31" customWidth="1"/>
    <col min="13582" max="13825" width="11.5703125" style="31"/>
    <col min="13826" max="13826" width="1.7109375" style="31" customWidth="1"/>
    <col min="13827" max="13828" width="28.7109375" style="31" customWidth="1"/>
    <col min="13829" max="13829" width="22.85546875" style="31" bestFit="1" customWidth="1"/>
    <col min="13830" max="13831" width="40.140625" style="31" customWidth="1"/>
    <col min="13832" max="13832" width="27.28515625" style="31" customWidth="1"/>
    <col min="13833" max="13833" width="20.7109375" style="31" customWidth="1"/>
    <col min="13834" max="13834" width="22.42578125" style="31" customWidth="1"/>
    <col min="13835" max="13835" width="21.28515625" style="31" customWidth="1"/>
    <col min="13836" max="13836" width="16" style="31" bestFit="1" customWidth="1"/>
    <col min="13837" max="13837" width="49" style="31" customWidth="1"/>
    <col min="13838" max="14081" width="11.5703125" style="31"/>
    <col min="14082" max="14082" width="1.7109375" style="31" customWidth="1"/>
    <col min="14083" max="14084" width="28.7109375" style="31" customWidth="1"/>
    <col min="14085" max="14085" width="22.85546875" style="31" bestFit="1" customWidth="1"/>
    <col min="14086" max="14087" width="40.140625" style="31" customWidth="1"/>
    <col min="14088" max="14088" width="27.28515625" style="31" customWidth="1"/>
    <col min="14089" max="14089" width="20.7109375" style="31" customWidth="1"/>
    <col min="14090" max="14090" width="22.42578125" style="31" customWidth="1"/>
    <col min="14091" max="14091" width="21.28515625" style="31" customWidth="1"/>
    <col min="14092" max="14092" width="16" style="31" bestFit="1" customWidth="1"/>
    <col min="14093" max="14093" width="49" style="31" customWidth="1"/>
    <col min="14094" max="14337" width="11.5703125" style="31"/>
    <col min="14338" max="14338" width="1.7109375" style="31" customWidth="1"/>
    <col min="14339" max="14340" width="28.7109375" style="31" customWidth="1"/>
    <col min="14341" max="14341" width="22.85546875" style="31" bestFit="1" customWidth="1"/>
    <col min="14342" max="14343" width="40.140625" style="31" customWidth="1"/>
    <col min="14344" max="14344" width="27.28515625" style="31" customWidth="1"/>
    <col min="14345" max="14345" width="20.7109375" style="31" customWidth="1"/>
    <col min="14346" max="14346" width="22.42578125" style="31" customWidth="1"/>
    <col min="14347" max="14347" width="21.28515625" style="31" customWidth="1"/>
    <col min="14348" max="14348" width="16" style="31" bestFit="1" customWidth="1"/>
    <col min="14349" max="14349" width="49" style="31" customWidth="1"/>
    <col min="14350" max="14593" width="11.5703125" style="31"/>
    <col min="14594" max="14594" width="1.7109375" style="31" customWidth="1"/>
    <col min="14595" max="14596" width="28.7109375" style="31" customWidth="1"/>
    <col min="14597" max="14597" width="22.85546875" style="31" bestFit="1" customWidth="1"/>
    <col min="14598" max="14599" width="40.140625" style="31" customWidth="1"/>
    <col min="14600" max="14600" width="27.28515625" style="31" customWidth="1"/>
    <col min="14601" max="14601" width="20.7109375" style="31" customWidth="1"/>
    <col min="14602" max="14602" width="22.42578125" style="31" customWidth="1"/>
    <col min="14603" max="14603" width="21.28515625" style="31" customWidth="1"/>
    <col min="14604" max="14604" width="16" style="31" bestFit="1" customWidth="1"/>
    <col min="14605" max="14605" width="49" style="31" customWidth="1"/>
    <col min="14606" max="14849" width="11.5703125" style="31"/>
    <col min="14850" max="14850" width="1.7109375" style="31" customWidth="1"/>
    <col min="14851" max="14852" width="28.7109375" style="31" customWidth="1"/>
    <col min="14853" max="14853" width="22.85546875" style="31" bestFit="1" customWidth="1"/>
    <col min="14854" max="14855" width="40.140625" style="31" customWidth="1"/>
    <col min="14856" max="14856" width="27.28515625" style="31" customWidth="1"/>
    <col min="14857" max="14857" width="20.7109375" style="31" customWidth="1"/>
    <col min="14858" max="14858" width="22.42578125" style="31" customWidth="1"/>
    <col min="14859" max="14859" width="21.28515625" style="31" customWidth="1"/>
    <col min="14860" max="14860" width="16" style="31" bestFit="1" customWidth="1"/>
    <col min="14861" max="14861" width="49" style="31" customWidth="1"/>
    <col min="14862" max="15105" width="11.5703125" style="31"/>
    <col min="15106" max="15106" width="1.7109375" style="31" customWidth="1"/>
    <col min="15107" max="15108" width="28.7109375" style="31" customWidth="1"/>
    <col min="15109" max="15109" width="22.85546875" style="31" bestFit="1" customWidth="1"/>
    <col min="15110" max="15111" width="40.140625" style="31" customWidth="1"/>
    <col min="15112" max="15112" width="27.28515625" style="31" customWidth="1"/>
    <col min="15113" max="15113" width="20.7109375" style="31" customWidth="1"/>
    <col min="15114" max="15114" width="22.42578125" style="31" customWidth="1"/>
    <col min="15115" max="15115" width="21.28515625" style="31" customWidth="1"/>
    <col min="15116" max="15116" width="16" style="31" bestFit="1" customWidth="1"/>
    <col min="15117" max="15117" width="49" style="31" customWidth="1"/>
    <col min="15118" max="15361" width="11.5703125" style="31"/>
    <col min="15362" max="15362" width="1.7109375" style="31" customWidth="1"/>
    <col min="15363" max="15364" width="28.7109375" style="31" customWidth="1"/>
    <col min="15365" max="15365" width="22.85546875" style="31" bestFit="1" customWidth="1"/>
    <col min="15366" max="15367" width="40.140625" style="31" customWidth="1"/>
    <col min="15368" max="15368" width="27.28515625" style="31" customWidth="1"/>
    <col min="15369" max="15369" width="20.7109375" style="31" customWidth="1"/>
    <col min="15370" max="15370" width="22.42578125" style="31" customWidth="1"/>
    <col min="15371" max="15371" width="21.28515625" style="31" customWidth="1"/>
    <col min="15372" max="15372" width="16" style="31" bestFit="1" customWidth="1"/>
    <col min="15373" max="15373" width="49" style="31" customWidth="1"/>
    <col min="15374" max="15617" width="11.5703125" style="31"/>
    <col min="15618" max="15618" width="1.7109375" style="31" customWidth="1"/>
    <col min="15619" max="15620" width="28.7109375" style="31" customWidth="1"/>
    <col min="15621" max="15621" width="22.85546875" style="31" bestFit="1" customWidth="1"/>
    <col min="15622" max="15623" width="40.140625" style="31" customWidth="1"/>
    <col min="15624" max="15624" width="27.28515625" style="31" customWidth="1"/>
    <col min="15625" max="15625" width="20.7109375" style="31" customWidth="1"/>
    <col min="15626" max="15626" width="22.42578125" style="31" customWidth="1"/>
    <col min="15627" max="15627" width="21.28515625" style="31" customWidth="1"/>
    <col min="15628" max="15628" width="16" style="31" bestFit="1" customWidth="1"/>
    <col min="15629" max="15629" width="49" style="31" customWidth="1"/>
    <col min="15630" max="15873" width="11.5703125" style="31"/>
    <col min="15874" max="15874" width="1.7109375" style="31" customWidth="1"/>
    <col min="15875" max="15876" width="28.7109375" style="31" customWidth="1"/>
    <col min="15877" max="15877" width="22.85546875" style="31" bestFit="1" customWidth="1"/>
    <col min="15878" max="15879" width="40.140625" style="31" customWidth="1"/>
    <col min="15880" max="15880" width="27.28515625" style="31" customWidth="1"/>
    <col min="15881" max="15881" width="20.7109375" style="31" customWidth="1"/>
    <col min="15882" max="15882" width="22.42578125" style="31" customWidth="1"/>
    <col min="15883" max="15883" width="21.28515625" style="31" customWidth="1"/>
    <col min="15884" max="15884" width="16" style="31" bestFit="1" customWidth="1"/>
    <col min="15885" max="15885" width="49" style="31" customWidth="1"/>
    <col min="15886" max="16129" width="11.5703125" style="31"/>
    <col min="16130" max="16130" width="1.7109375" style="31" customWidth="1"/>
    <col min="16131" max="16132" width="28.7109375" style="31" customWidth="1"/>
    <col min="16133" max="16133" width="22.85546875" style="31" bestFit="1" customWidth="1"/>
    <col min="16134" max="16135" width="40.140625" style="31" customWidth="1"/>
    <col min="16136" max="16136" width="27.28515625" style="31" customWidth="1"/>
    <col min="16137" max="16137" width="20.7109375" style="31" customWidth="1"/>
    <col min="16138" max="16138" width="22.42578125" style="31" customWidth="1"/>
    <col min="16139" max="16139" width="21.28515625" style="31" customWidth="1"/>
    <col min="16140" max="16140" width="16" style="31" bestFit="1" customWidth="1"/>
    <col min="16141" max="16141" width="49" style="31" customWidth="1"/>
    <col min="16142" max="16384" width="11.5703125" style="31"/>
  </cols>
  <sheetData>
    <row r="2" spans="2:11" s="3" customFormat="1" ht="66.75" customHeight="1">
      <c r="B2" s="1" t="s">
        <v>0</v>
      </c>
      <c r="C2" s="2"/>
      <c r="D2" s="2"/>
      <c r="E2" s="2"/>
      <c r="F2" s="2"/>
      <c r="G2" s="2"/>
      <c r="H2" s="2"/>
      <c r="I2" s="2"/>
      <c r="J2" s="2"/>
    </row>
    <row r="3" spans="2:11" s="4" customFormat="1" ht="13.5" thickBot="1"/>
    <row r="4" spans="2:11" s="4" customFormat="1" ht="36" customHeight="1" thickBot="1">
      <c r="B4" s="5" t="s">
        <v>1</v>
      </c>
      <c r="C4" s="6" t="s">
        <v>2</v>
      </c>
      <c r="D4" s="5" t="s">
        <v>3</v>
      </c>
      <c r="E4" s="5" t="s">
        <v>4</v>
      </c>
      <c r="F4" s="7" t="s">
        <v>5</v>
      </c>
      <c r="G4" s="5" t="s">
        <v>6</v>
      </c>
      <c r="H4" s="8" t="s">
        <v>7</v>
      </c>
      <c r="I4" s="9"/>
      <c r="J4" s="10"/>
    </row>
    <row r="5" spans="2:11" s="4" customFormat="1" ht="15.75" customHeight="1" thickBot="1">
      <c r="B5" s="5"/>
      <c r="C5" s="11"/>
      <c r="D5" s="5"/>
      <c r="E5" s="5"/>
      <c r="F5" s="12"/>
      <c r="G5" s="5"/>
      <c r="H5" s="13"/>
      <c r="I5" s="14"/>
      <c r="J5" s="15"/>
    </row>
    <row r="6" spans="2:11" s="4" customFormat="1" ht="30.75" customHeight="1">
      <c r="B6" s="6"/>
      <c r="C6" s="11"/>
      <c r="D6" s="6"/>
      <c r="E6" s="6"/>
      <c r="F6" s="16" t="s">
        <v>8</v>
      </c>
      <c r="G6" s="17" t="s">
        <v>8</v>
      </c>
      <c r="H6" s="17" t="s">
        <v>9</v>
      </c>
      <c r="I6" s="16" t="s">
        <v>10</v>
      </c>
      <c r="J6" s="16" t="s">
        <v>11</v>
      </c>
    </row>
    <row r="7" spans="2:11" s="4" customFormat="1" ht="121.5" customHeight="1">
      <c r="B7" s="18" t="s">
        <v>12</v>
      </c>
      <c r="C7" s="19" t="s">
        <v>13</v>
      </c>
      <c r="D7" s="20" t="s">
        <v>14</v>
      </c>
      <c r="E7" s="20">
        <v>5764000000</v>
      </c>
      <c r="F7" s="20" t="s">
        <v>15</v>
      </c>
      <c r="G7" s="20" t="s">
        <v>16</v>
      </c>
      <c r="H7" s="20"/>
      <c r="I7" s="20"/>
      <c r="J7" s="20"/>
      <c r="K7" s="21" t="s">
        <v>17</v>
      </c>
    </row>
    <row r="8" spans="2:11" s="4" customFormat="1" ht="121.5" customHeight="1">
      <c r="B8" s="18"/>
      <c r="C8" s="22" t="s">
        <v>18</v>
      </c>
      <c r="D8" s="23" t="s">
        <v>19</v>
      </c>
      <c r="E8" s="24">
        <v>1150000000</v>
      </c>
      <c r="F8" s="24" t="s">
        <v>16</v>
      </c>
      <c r="G8" s="24" t="s">
        <v>16</v>
      </c>
      <c r="H8" s="25" t="s">
        <v>20</v>
      </c>
      <c r="I8" s="25" t="s">
        <v>21</v>
      </c>
      <c r="J8" s="25" t="s">
        <v>22</v>
      </c>
    </row>
    <row r="9" spans="2:11" s="4" customFormat="1" ht="121.5" customHeight="1">
      <c r="B9" s="26" t="s">
        <v>23</v>
      </c>
      <c r="C9" s="19" t="s">
        <v>24</v>
      </c>
      <c r="D9" s="27" t="s">
        <v>19</v>
      </c>
      <c r="E9" s="20">
        <v>2164693195</v>
      </c>
      <c r="F9" s="20" t="s">
        <v>15</v>
      </c>
      <c r="G9" s="20" t="s">
        <v>16</v>
      </c>
      <c r="H9" s="28"/>
      <c r="I9" s="29"/>
      <c r="J9" s="29"/>
      <c r="K9" s="21" t="s">
        <v>17</v>
      </c>
    </row>
    <row r="10" spans="2:11" ht="61.5" customHeight="1">
      <c r="B10" s="30"/>
      <c r="C10" s="19" t="s">
        <v>25</v>
      </c>
      <c r="D10" s="27" t="s">
        <v>19</v>
      </c>
      <c r="E10" s="24">
        <v>1712000000</v>
      </c>
      <c r="F10" s="24" t="s">
        <v>15</v>
      </c>
      <c r="G10" s="24" t="s">
        <v>16</v>
      </c>
      <c r="H10" s="25" t="s">
        <v>20</v>
      </c>
      <c r="I10" s="25" t="s">
        <v>21</v>
      </c>
      <c r="J10" s="25" t="s">
        <v>22</v>
      </c>
    </row>
    <row r="11" spans="2:11" ht="89.25" customHeight="1">
      <c r="B11" s="32" t="s">
        <v>26</v>
      </c>
      <c r="C11" s="33" t="s">
        <v>27</v>
      </c>
      <c r="D11" s="34" t="s">
        <v>28</v>
      </c>
      <c r="E11" s="20">
        <v>125000000</v>
      </c>
      <c r="F11" s="28" t="s">
        <v>29</v>
      </c>
      <c r="G11" s="28" t="s">
        <v>16</v>
      </c>
      <c r="H11" s="28" t="s">
        <v>30</v>
      </c>
      <c r="I11" s="28" t="s">
        <v>31</v>
      </c>
      <c r="J11" s="28" t="s">
        <v>32</v>
      </c>
    </row>
    <row r="12" spans="2:11" ht="120">
      <c r="B12" s="32"/>
      <c r="C12" s="35" t="s">
        <v>33</v>
      </c>
      <c r="D12" s="35" t="s">
        <v>34</v>
      </c>
      <c r="E12" s="20">
        <v>326000000</v>
      </c>
      <c r="F12" s="28" t="s">
        <v>29</v>
      </c>
      <c r="G12" s="28" t="s">
        <v>16</v>
      </c>
      <c r="H12" s="28" t="s">
        <v>30</v>
      </c>
      <c r="I12" s="28" t="s">
        <v>31</v>
      </c>
      <c r="J12" s="28" t="s">
        <v>32</v>
      </c>
    </row>
    <row r="13" spans="2:11" ht="150">
      <c r="B13" s="32"/>
      <c r="C13" s="36" t="s">
        <v>35</v>
      </c>
      <c r="D13" s="35" t="s">
        <v>36</v>
      </c>
      <c r="E13" s="20">
        <v>326000000</v>
      </c>
      <c r="F13" s="28" t="s">
        <v>29</v>
      </c>
      <c r="G13" s="28" t="s">
        <v>16</v>
      </c>
      <c r="H13" s="37" t="s">
        <v>30</v>
      </c>
      <c r="I13" s="37" t="s">
        <v>31</v>
      </c>
      <c r="J13" s="37" t="s">
        <v>32</v>
      </c>
    </row>
    <row r="14" spans="2:11" ht="240">
      <c r="B14" s="32"/>
      <c r="C14" s="38" t="s">
        <v>37</v>
      </c>
      <c r="D14" s="35" t="s">
        <v>38</v>
      </c>
      <c r="E14" s="20">
        <v>595000000</v>
      </c>
      <c r="F14" s="28" t="s">
        <v>29</v>
      </c>
      <c r="G14" s="28" t="s">
        <v>16</v>
      </c>
      <c r="H14" s="28" t="s">
        <v>30</v>
      </c>
      <c r="I14" s="28" t="s">
        <v>31</v>
      </c>
      <c r="J14" s="28" t="s">
        <v>32</v>
      </c>
    </row>
    <row r="15" spans="2:11" ht="120">
      <c r="B15" s="32"/>
      <c r="C15" s="35" t="s">
        <v>39</v>
      </c>
      <c r="D15" s="35" t="s">
        <v>40</v>
      </c>
      <c r="E15" s="20">
        <v>45000000</v>
      </c>
      <c r="F15" s="28" t="s">
        <v>29</v>
      </c>
      <c r="G15" s="28" t="s">
        <v>16</v>
      </c>
      <c r="H15" s="28" t="s">
        <v>30</v>
      </c>
      <c r="I15" s="28" t="s">
        <v>31</v>
      </c>
      <c r="J15" s="28" t="s">
        <v>32</v>
      </c>
    </row>
    <row r="16" spans="2:11" ht="75">
      <c r="B16" s="32" t="s">
        <v>41</v>
      </c>
      <c r="C16" s="35" t="s">
        <v>42</v>
      </c>
      <c r="D16" s="35" t="s">
        <v>43</v>
      </c>
      <c r="E16" s="20">
        <v>1740000000</v>
      </c>
      <c r="F16" s="28" t="s">
        <v>29</v>
      </c>
      <c r="G16" s="28" t="s">
        <v>16</v>
      </c>
      <c r="H16" s="28" t="s">
        <v>44</v>
      </c>
      <c r="I16" s="39" t="s">
        <v>31</v>
      </c>
      <c r="J16" s="39">
        <v>42675</v>
      </c>
    </row>
    <row r="17" spans="2:11" ht="120">
      <c r="B17" s="32"/>
      <c r="C17" s="38" t="s">
        <v>45</v>
      </c>
      <c r="D17" s="35" t="s">
        <v>46</v>
      </c>
      <c r="E17" s="20">
        <v>260000000</v>
      </c>
      <c r="F17" s="28" t="s">
        <v>29</v>
      </c>
      <c r="G17" s="28" t="s">
        <v>16</v>
      </c>
      <c r="H17" s="39">
        <v>42430</v>
      </c>
      <c r="I17" s="39" t="s">
        <v>31</v>
      </c>
      <c r="J17" s="39">
        <v>42675</v>
      </c>
    </row>
    <row r="18" spans="2:11" ht="120">
      <c r="B18" s="40" t="s">
        <v>47</v>
      </c>
      <c r="C18" s="35" t="s">
        <v>48</v>
      </c>
      <c r="D18" s="35" t="s">
        <v>49</v>
      </c>
      <c r="E18" s="20">
        <v>34416000000</v>
      </c>
      <c r="F18" s="28" t="s">
        <v>16</v>
      </c>
      <c r="G18" s="28" t="s">
        <v>16</v>
      </c>
      <c r="H18" s="39"/>
      <c r="I18" s="39"/>
      <c r="J18" s="39" t="s">
        <v>50</v>
      </c>
      <c r="K18" s="41" t="s">
        <v>51</v>
      </c>
    </row>
    <row r="19" spans="2:11" ht="32.25" customHeight="1">
      <c r="B19" s="32" t="s">
        <v>52</v>
      </c>
      <c r="C19" s="38" t="s">
        <v>53</v>
      </c>
      <c r="D19" s="37" t="s">
        <v>54</v>
      </c>
      <c r="E19" s="20">
        <v>20000000</v>
      </c>
      <c r="F19" s="28" t="s">
        <v>55</v>
      </c>
      <c r="G19" s="28" t="s">
        <v>16</v>
      </c>
      <c r="H19" s="28" t="s">
        <v>20</v>
      </c>
      <c r="I19" s="28" t="s">
        <v>20</v>
      </c>
      <c r="J19" s="28" t="s">
        <v>56</v>
      </c>
    </row>
    <row r="20" spans="2:11" ht="90">
      <c r="B20" s="32"/>
      <c r="C20" s="38" t="s">
        <v>57</v>
      </c>
      <c r="D20" s="38" t="s">
        <v>58</v>
      </c>
      <c r="E20" s="27">
        <v>534863096</v>
      </c>
      <c r="F20" s="28" t="s">
        <v>55</v>
      </c>
      <c r="G20" s="28" t="s">
        <v>16</v>
      </c>
      <c r="H20" s="28" t="s">
        <v>59</v>
      </c>
      <c r="I20" s="28" t="s">
        <v>59</v>
      </c>
      <c r="J20" s="28" t="s">
        <v>60</v>
      </c>
    </row>
    <row r="21" spans="2:11" ht="90">
      <c r="B21" s="32"/>
      <c r="C21" s="38" t="s">
        <v>61</v>
      </c>
      <c r="D21" s="38" t="s">
        <v>58</v>
      </c>
      <c r="E21" s="20">
        <v>2633136904</v>
      </c>
      <c r="F21" s="28" t="s">
        <v>16</v>
      </c>
      <c r="G21" s="28" t="s">
        <v>16</v>
      </c>
      <c r="H21" s="28" t="s">
        <v>62</v>
      </c>
      <c r="I21" s="28" t="s">
        <v>63</v>
      </c>
      <c r="J21" s="28" t="s">
        <v>64</v>
      </c>
      <c r="K21" s="41" t="s">
        <v>51</v>
      </c>
    </row>
    <row r="22" spans="2:11">
      <c r="E22" s="42"/>
    </row>
    <row r="23" spans="2:11">
      <c r="D23" s="42"/>
      <c r="E23" s="42"/>
    </row>
    <row r="24" spans="2:11">
      <c r="D24" s="42"/>
    </row>
    <row r="25" spans="2:11">
      <c r="C25" s="42"/>
      <c r="E25" s="42"/>
    </row>
    <row r="26" spans="2:11">
      <c r="D26" s="42"/>
    </row>
    <row r="29" spans="2:11">
      <c r="E29" s="42"/>
    </row>
  </sheetData>
  <dataConsolidate/>
  <mergeCells count="13">
    <mergeCell ref="B7:B8"/>
    <mergeCell ref="B9:B10"/>
    <mergeCell ref="B11:B15"/>
    <mergeCell ref="B16:B17"/>
    <mergeCell ref="B19:B21"/>
    <mergeCell ref="B2:J2"/>
    <mergeCell ref="B4:B6"/>
    <mergeCell ref="C4:C6"/>
    <mergeCell ref="D4:D6"/>
    <mergeCell ref="E4:E6"/>
    <mergeCell ref="F4:F5"/>
    <mergeCell ref="G4:G5"/>
    <mergeCell ref="H4:J5"/>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B16 B11 F11:G18</xm:sqref>
        </x14:dataValidation>
        <x14:dataValidation type="list" allowBlank="1" showInputMessage="1" showErrorMessage="1">
          <x14:formula1>
            <xm:f>[2]Hoja2!#REF!</xm:f>
          </x14:formula1>
          <xm:sqref>F19:G21 B19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igencia xmlns="af4003aa-302c-4c76-93d5-4fd5deb052f6">2016</Vigencia>
    <Filtro xmlns="af4003aa-302c-4c76-93d5-4fd5deb052f6" xsi:nil="true"/>
    <Formato xmlns="af4003aa-302c-4c76-93d5-4fd5deb052f6">/Style%20Library/Images/xls.svg</Formato>
    <Descripci_x00f3_n xmlns="af4003aa-302c-4c76-93d5-4fd5deb052f6" xsi:nil="true"/>
    <Grupo xmlns="af4003aa-302c-4c76-93d5-4fd5deb052f6">Plan de acción 2016</Grup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b150946a-e91e-41f5-8b47-a9dbc3d237ee">AEVVZYF6TF2M-951-22</_dlc_DocId>
    <_dlc_DocIdUrl xmlns="b150946a-e91e-41f5-8b47-a9dbc3d237ee">
      <Url>http://www.aerocivil.gov.co/Aerocivil/PlanGestControl/PoliticasPlanesProy/Planes-Participacion-Aprobados/_layouts/DocIdRedir.aspx?ID=AEVVZYF6TF2M-951-22</Url>
      <Description>AEVVZYF6TF2M-951-22</Description>
    </_dlc_DocIdUrl>
  </documentManagement>
</p:properties>
</file>

<file path=customXml/itemProps1.xml><?xml version="1.0" encoding="utf-8"?>
<ds:datastoreItem xmlns:ds="http://schemas.openxmlformats.org/officeDocument/2006/customXml" ds:itemID="{0AACA4BC-9D43-4846-98BC-EBE0CA9AAAD2}"/>
</file>

<file path=customXml/itemProps2.xml><?xml version="1.0" encoding="utf-8"?>
<ds:datastoreItem xmlns:ds="http://schemas.openxmlformats.org/officeDocument/2006/customXml" ds:itemID="{CB10E9A5-B70C-4A16-A56A-047F18D7AF7F}"/>
</file>

<file path=customXml/itemProps3.xml><?xml version="1.0" encoding="utf-8"?>
<ds:datastoreItem xmlns:ds="http://schemas.openxmlformats.org/officeDocument/2006/customXml" ds:itemID="{9B45D9CA-D9EA-45F5-8BDA-60AC9AF7536F}"/>
</file>

<file path=customXml/itemProps4.xml><?xml version="1.0" encoding="utf-8"?>
<ds:datastoreItem xmlns:ds="http://schemas.openxmlformats.org/officeDocument/2006/customXml" ds:itemID="{CB10E9A5-B70C-4A16-A56A-047F18D7AF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Subdirección CI</vt:lpstr>
      <vt:lpstr>SG Inv. Salud Ocupacion</vt:lpstr>
      <vt:lpstr>SG Inv Informática</vt:lpstr>
      <vt:lpstr>SG Inv. Inmuebles  </vt:lpstr>
      <vt:lpstr>SG Inv Asesorias</vt:lpstr>
      <vt:lpstr>CEA CI</vt:lpstr>
      <vt:lpstr>SSA CI</vt:lpstr>
      <vt:lpstr>Teleco CI</vt:lpstr>
      <vt:lpstr>DDA CI</vt:lpstr>
      <vt:lpstr>DSSA CI</vt:lpstr>
      <vt:lpstr>Hoja1</vt:lpstr>
      <vt:lpstr>'DDA CI'!Área_de_impresión</vt:lpstr>
      <vt:lpstr>'SG Inv. Salud Ocupacion'!Títulos_a_imprimir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Cronogramas de inversión 2016</dc:title>
  <dc:creator>Juliana Caldas Torres</dc:creator>
  <cp:lastModifiedBy>Juliana Caldas Torres</cp:lastModifiedBy>
  <dcterms:created xsi:type="dcterms:W3CDTF">2016-01-29T19:10:26Z</dcterms:created>
  <dcterms:modified xsi:type="dcterms:W3CDTF">2016-01-29T19:18:27Z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0x010100AE1973E5325DA644BA561BFB2220A35C</vt:lpwstr>
  </property>
  <property fmtid="{D5CDD505-2E9C-101B-9397-08002B2CF9AE}" pid="3" name="_dlc_DocIdItemGuid">
    <vt:lpwstr>5503f31e-15d8-4269-b14b-9415d1e714f2</vt:lpwstr>
  </property>
</Properties>
</file>